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10" windowWidth="27795" windowHeight="12210" activeTab="1"/>
  </bookViews>
  <sheets>
    <sheet name="Примечания" sheetId="1" r:id="rId1"/>
    <sheet name="1 раздел" sheetId="2" r:id="rId2"/>
    <sheet name="2 раздел" sheetId="7" r:id="rId3"/>
    <sheet name="3 раздел" sheetId="9" r:id="rId4"/>
    <sheet name="4 раздел" sheetId="5" r:id="rId5"/>
    <sheet name="4 раздел-доп.2017" sheetId="10" r:id="rId6"/>
    <sheet name="Справочно" sheetId="12" r:id="rId7"/>
  </sheets>
  <externalReferences>
    <externalReference r:id="rId8"/>
  </externalReferences>
  <definedNames>
    <definedName name="_xlnm._FilterDatabase" localSheetId="3" hidden="1">'3 раздел'!$A$4:$Y$4</definedName>
  </definedNames>
  <calcPr calcId="145621"/>
</workbook>
</file>

<file path=xl/calcChain.xml><?xml version="1.0" encoding="utf-8"?>
<calcChain xmlns="http://schemas.openxmlformats.org/spreadsheetml/2006/main">
  <c r="F51" i="2" l="1"/>
  <c r="F50" i="2"/>
  <c r="F48" i="2"/>
  <c r="F47" i="2"/>
  <c r="G233" i="7" l="1"/>
  <c r="H233" i="7"/>
  <c r="I233" i="7"/>
  <c r="J233" i="7"/>
  <c r="K233" i="7"/>
  <c r="L233" i="7"/>
  <c r="M233" i="7"/>
  <c r="N233" i="7"/>
  <c r="F233" i="7"/>
  <c r="F236" i="7"/>
  <c r="N356" i="7" l="1"/>
  <c r="O356" i="7"/>
  <c r="P356" i="7"/>
  <c r="Q356" i="7"/>
  <c r="R356" i="7"/>
  <c r="S356" i="7"/>
  <c r="T356" i="7"/>
  <c r="U356" i="7"/>
  <c r="V356" i="7"/>
  <c r="W356" i="7"/>
  <c r="X356" i="7"/>
  <c r="G356" i="7"/>
  <c r="H356" i="7"/>
  <c r="I356" i="7"/>
  <c r="J356" i="7"/>
  <c r="K356" i="7"/>
  <c r="L356" i="7"/>
  <c r="M356" i="7"/>
  <c r="F356" i="7"/>
  <c r="H314" i="7" l="1"/>
  <c r="I314" i="7"/>
  <c r="J314" i="7"/>
  <c r="K314" i="7"/>
  <c r="L314" i="7"/>
  <c r="M314" i="7"/>
  <c r="N314" i="7"/>
  <c r="G314" i="7"/>
  <c r="O39" i="7" l="1"/>
  <c r="F39" i="7"/>
  <c r="O26" i="7"/>
  <c r="F26" i="7"/>
  <c r="F310" i="7" l="1"/>
  <c r="P345" i="7"/>
  <c r="Q345" i="7"/>
  <c r="R345" i="7"/>
  <c r="S345" i="7"/>
  <c r="T345" i="7"/>
  <c r="U345" i="7"/>
  <c r="V345" i="7"/>
  <c r="W345" i="7"/>
  <c r="X345" i="7"/>
  <c r="O345" i="7"/>
  <c r="G345" i="7"/>
  <c r="H345" i="7"/>
  <c r="I345" i="7"/>
  <c r="J345" i="7"/>
  <c r="K345" i="7"/>
  <c r="L345" i="7"/>
  <c r="M345" i="7"/>
  <c r="N345" i="7"/>
  <c r="F345" i="7"/>
  <c r="Y10" i="7" l="1"/>
  <c r="N18" i="12" l="1"/>
  <c r="O18" i="12"/>
  <c r="P18" i="12"/>
  <c r="Q18" i="12"/>
  <c r="R18" i="12"/>
  <c r="S18" i="12"/>
  <c r="T18" i="12"/>
  <c r="U18" i="12"/>
  <c r="V18" i="12"/>
  <c r="W18" i="12"/>
  <c r="G313" i="7" l="1"/>
  <c r="H313" i="7"/>
  <c r="I313" i="7"/>
  <c r="J313" i="7"/>
  <c r="K313" i="7"/>
  <c r="L313" i="7"/>
  <c r="M313" i="7"/>
  <c r="N313" i="7"/>
  <c r="Y367" i="7" l="1"/>
  <c r="Y365" i="7"/>
  <c r="Y347" i="7"/>
  <c r="Y343" i="7"/>
  <c r="Y311" i="7"/>
  <c r="Y309" i="7"/>
  <c r="Y307" i="7"/>
  <c r="Y305" i="7"/>
  <c r="Y303" i="7"/>
  <c r="Y301" i="7"/>
  <c r="Y270" i="7"/>
  <c r="Y255" i="7"/>
  <c r="Y193" i="7"/>
  <c r="Y192" i="7"/>
  <c r="Y113" i="2"/>
  <c r="Y111" i="2"/>
  <c r="Y109" i="2"/>
  <c r="Y92" i="2"/>
  <c r="Y89" i="2"/>
  <c r="Y87" i="2"/>
  <c r="Y86" i="2"/>
  <c r="Y84" i="2"/>
  <c r="Y83" i="2"/>
  <c r="Y81" i="2"/>
  <c r="Y80" i="2"/>
  <c r="Y78" i="2"/>
  <c r="Y77" i="2"/>
  <c r="Y75" i="2"/>
  <c r="Y74" i="2"/>
  <c r="Y72" i="2"/>
  <c r="Y71" i="2"/>
  <c r="Y64" i="2"/>
  <c r="Y63" i="2"/>
  <c r="Y61" i="2"/>
  <c r="Y60" i="2"/>
  <c r="Y58" i="2"/>
  <c r="Y45" i="2"/>
  <c r="Y44" i="2"/>
  <c r="Y41" i="2"/>
  <c r="O367" i="7" l="1"/>
  <c r="F367" i="7"/>
  <c r="O365" i="7"/>
  <c r="F365" i="7"/>
  <c r="X347" i="7"/>
  <c r="W347" i="7"/>
  <c r="V347" i="7"/>
  <c r="U347" i="7"/>
  <c r="T347" i="7"/>
  <c r="S347" i="7"/>
  <c r="R347" i="7"/>
  <c r="Q347" i="7"/>
  <c r="P347" i="7"/>
  <c r="O347" i="7"/>
  <c r="N347" i="7"/>
  <c r="M347" i="7"/>
  <c r="L347" i="7"/>
  <c r="K347" i="7"/>
  <c r="J347" i="7"/>
  <c r="I347" i="7"/>
  <c r="H347" i="7"/>
  <c r="G347" i="7"/>
  <c r="F347" i="7"/>
  <c r="X343" i="7"/>
  <c r="W343" i="7"/>
  <c r="V343" i="7"/>
  <c r="U343" i="7"/>
  <c r="T343" i="7"/>
  <c r="S343" i="7"/>
  <c r="R343" i="7"/>
  <c r="Q343" i="7"/>
  <c r="P343" i="7"/>
  <c r="O343" i="7"/>
  <c r="N343" i="7"/>
  <c r="M343" i="7"/>
  <c r="L343" i="7"/>
  <c r="K343" i="7"/>
  <c r="J343" i="7"/>
  <c r="I343" i="7"/>
  <c r="H343" i="7"/>
  <c r="G343" i="7"/>
  <c r="F343" i="7"/>
  <c r="X311" i="7"/>
  <c r="W311" i="7"/>
  <c r="V311" i="7"/>
  <c r="U311" i="7"/>
  <c r="T311" i="7"/>
  <c r="R311" i="7"/>
  <c r="Q311" i="7"/>
  <c r="P311" i="7"/>
  <c r="O311" i="7"/>
  <c r="N311" i="7"/>
  <c r="M311" i="7"/>
  <c r="L311" i="7"/>
  <c r="K311" i="7"/>
  <c r="J311" i="7"/>
  <c r="I311" i="7"/>
  <c r="H311" i="7"/>
  <c r="G311" i="7"/>
  <c r="F311" i="7"/>
  <c r="X309" i="7"/>
  <c r="W309" i="7"/>
  <c r="V309" i="7"/>
  <c r="U309" i="7"/>
  <c r="T309" i="7"/>
  <c r="R309" i="7"/>
  <c r="Q309" i="7"/>
  <c r="P309" i="7"/>
  <c r="O309" i="7"/>
  <c r="N309" i="7"/>
  <c r="M309" i="7"/>
  <c r="L309" i="7"/>
  <c r="K309" i="7"/>
  <c r="J309" i="7"/>
  <c r="I309" i="7"/>
  <c r="H309" i="7"/>
  <c r="G309" i="7"/>
  <c r="F309" i="7"/>
  <c r="X307" i="7"/>
  <c r="W307" i="7"/>
  <c r="V307" i="7"/>
  <c r="U307" i="7"/>
  <c r="T307" i="7"/>
  <c r="R307" i="7"/>
  <c r="Q307" i="7"/>
  <c r="P307" i="7"/>
  <c r="O307" i="7"/>
  <c r="N307" i="7"/>
  <c r="M307" i="7"/>
  <c r="L307" i="7"/>
  <c r="K307" i="7"/>
  <c r="J307" i="7"/>
  <c r="I307" i="7"/>
  <c r="H307" i="7"/>
  <c r="G307" i="7"/>
  <c r="F307" i="7"/>
  <c r="X305" i="7"/>
  <c r="W305" i="7"/>
  <c r="V305" i="7"/>
  <c r="U305" i="7"/>
  <c r="T305" i="7"/>
  <c r="R305" i="7"/>
  <c r="Q305" i="7"/>
  <c r="P305" i="7"/>
  <c r="O305" i="7"/>
  <c r="N305" i="7"/>
  <c r="M305" i="7"/>
  <c r="L305" i="7"/>
  <c r="K305" i="7"/>
  <c r="J305" i="7"/>
  <c r="I305" i="7"/>
  <c r="H305" i="7"/>
  <c r="G305" i="7"/>
  <c r="F305" i="7"/>
  <c r="X303" i="7"/>
  <c r="W303" i="7"/>
  <c r="V303" i="7"/>
  <c r="U303" i="7"/>
  <c r="T303" i="7"/>
  <c r="R303" i="7"/>
  <c r="Q303" i="7"/>
  <c r="P303" i="7"/>
  <c r="O303" i="7"/>
  <c r="N303" i="7"/>
  <c r="M303" i="7"/>
  <c r="L303" i="7"/>
  <c r="K303" i="7"/>
  <c r="J303" i="7"/>
  <c r="I303" i="7"/>
  <c r="H303" i="7"/>
  <c r="G303" i="7"/>
  <c r="F303" i="7"/>
  <c r="X301" i="7"/>
  <c r="W301" i="7"/>
  <c r="V301" i="7"/>
  <c r="U301" i="7"/>
  <c r="T301" i="7"/>
  <c r="R301" i="7"/>
  <c r="Q301" i="7"/>
  <c r="P301" i="7"/>
  <c r="O301" i="7"/>
  <c r="N301" i="7"/>
  <c r="M301" i="7"/>
  <c r="L301" i="7"/>
  <c r="K301" i="7"/>
  <c r="J301" i="7"/>
  <c r="I301" i="7"/>
  <c r="H301" i="7"/>
  <c r="G301" i="7"/>
  <c r="F301" i="7"/>
  <c r="X255" i="7"/>
  <c r="W255" i="7"/>
  <c r="V255" i="7"/>
  <c r="U255" i="7"/>
  <c r="T255" i="7"/>
  <c r="S255" i="7"/>
  <c r="R255" i="7"/>
  <c r="Q255" i="7"/>
  <c r="P255" i="7"/>
  <c r="O255" i="7"/>
  <c r="N255" i="7"/>
  <c r="M255" i="7"/>
  <c r="L255" i="7"/>
  <c r="K255" i="7"/>
  <c r="J255" i="7"/>
  <c r="I255" i="7"/>
  <c r="H255" i="7"/>
  <c r="G255" i="7"/>
  <c r="F255" i="7"/>
  <c r="Y15" i="7"/>
  <c r="X15" i="7"/>
  <c r="W15" i="7"/>
  <c r="V15" i="7"/>
  <c r="U15" i="7"/>
  <c r="T15" i="7"/>
  <c r="R15" i="7"/>
  <c r="Q15" i="7"/>
  <c r="P15" i="7"/>
  <c r="O15" i="7"/>
  <c r="N15" i="7"/>
  <c r="M15" i="7"/>
  <c r="L15" i="7"/>
  <c r="K15" i="7"/>
  <c r="J15" i="7"/>
  <c r="I15" i="7"/>
  <c r="H15" i="7"/>
  <c r="G15" i="7"/>
  <c r="F15" i="7"/>
  <c r="X10" i="7"/>
  <c r="W10" i="7"/>
  <c r="V10" i="7"/>
  <c r="U10" i="7"/>
  <c r="T10" i="7"/>
  <c r="R10" i="7"/>
  <c r="Q10" i="7"/>
  <c r="P10" i="7"/>
  <c r="O10" i="7"/>
  <c r="N10" i="7"/>
  <c r="M10" i="7"/>
  <c r="L10" i="7"/>
  <c r="K10" i="7"/>
  <c r="J10" i="7"/>
  <c r="I10" i="7"/>
  <c r="H10" i="7"/>
  <c r="G10" i="7"/>
  <c r="F10" i="7"/>
  <c r="X113" i="2" l="1"/>
  <c r="W113" i="2"/>
  <c r="V113" i="2"/>
  <c r="U113" i="2"/>
  <c r="T113" i="2"/>
  <c r="S113" i="2"/>
  <c r="R113" i="2"/>
  <c r="Q113" i="2"/>
  <c r="P113" i="2"/>
  <c r="O113" i="2"/>
  <c r="N113" i="2"/>
  <c r="M113" i="2"/>
  <c r="L113" i="2"/>
  <c r="K113" i="2"/>
  <c r="J113" i="2"/>
  <c r="I113" i="2"/>
  <c r="H113" i="2"/>
  <c r="G113" i="2"/>
  <c r="F113" i="2"/>
  <c r="X111" i="2"/>
  <c r="W111" i="2"/>
  <c r="V111" i="2"/>
  <c r="U111" i="2"/>
  <c r="T111" i="2"/>
  <c r="S111" i="2"/>
  <c r="R111" i="2"/>
  <c r="Q111" i="2"/>
  <c r="P111" i="2"/>
  <c r="O111" i="2"/>
  <c r="N111" i="2"/>
  <c r="M111" i="2"/>
  <c r="L111" i="2"/>
  <c r="K111" i="2"/>
  <c r="J111" i="2"/>
  <c r="I111" i="2"/>
  <c r="H111" i="2"/>
  <c r="G111" i="2"/>
  <c r="F111" i="2"/>
  <c r="X109" i="2"/>
  <c r="W109" i="2"/>
  <c r="V109" i="2"/>
  <c r="U109" i="2"/>
  <c r="T109" i="2"/>
  <c r="R109" i="2"/>
  <c r="Q109" i="2"/>
  <c r="P109" i="2"/>
  <c r="O109" i="2"/>
  <c r="N109" i="2"/>
  <c r="M109" i="2"/>
  <c r="L109" i="2"/>
  <c r="K109" i="2"/>
  <c r="J109" i="2"/>
  <c r="I109" i="2"/>
  <c r="H109" i="2"/>
  <c r="G109" i="2"/>
  <c r="F109" i="2"/>
  <c r="X92" i="2"/>
  <c r="W92" i="2"/>
  <c r="V92" i="2"/>
  <c r="U92" i="2"/>
  <c r="T92" i="2"/>
  <c r="R92" i="2"/>
  <c r="Q92" i="2"/>
  <c r="P92" i="2"/>
  <c r="O92" i="2"/>
  <c r="N92" i="2"/>
  <c r="M92" i="2"/>
  <c r="L92" i="2"/>
  <c r="K92" i="2"/>
  <c r="J92" i="2"/>
  <c r="I92" i="2"/>
  <c r="H92" i="2"/>
  <c r="G92" i="2"/>
  <c r="F92" i="2"/>
  <c r="X89" i="2"/>
  <c r="W89" i="2"/>
  <c r="V89" i="2"/>
  <c r="U89" i="2"/>
  <c r="T89" i="2"/>
  <c r="R89" i="2"/>
  <c r="Q89" i="2"/>
  <c r="P89" i="2"/>
  <c r="O89" i="2"/>
  <c r="N89" i="2"/>
  <c r="M89" i="2"/>
  <c r="L89" i="2"/>
  <c r="K89" i="2"/>
  <c r="J89" i="2"/>
  <c r="I89" i="2"/>
  <c r="H89" i="2"/>
  <c r="G89" i="2"/>
  <c r="F89" i="2"/>
  <c r="X87" i="2"/>
  <c r="W87" i="2"/>
  <c r="V87" i="2"/>
  <c r="U87" i="2"/>
  <c r="T87" i="2"/>
  <c r="S87" i="2"/>
  <c r="R87" i="2"/>
  <c r="Q87" i="2"/>
  <c r="P87" i="2"/>
  <c r="O87" i="2"/>
  <c r="N87" i="2"/>
  <c r="M87" i="2"/>
  <c r="L87" i="2"/>
  <c r="K87" i="2"/>
  <c r="J87" i="2"/>
  <c r="I87" i="2"/>
  <c r="H87" i="2"/>
  <c r="G87" i="2"/>
  <c r="F87" i="2"/>
  <c r="X86" i="2"/>
  <c r="W86" i="2"/>
  <c r="V86" i="2"/>
  <c r="U86" i="2"/>
  <c r="T86" i="2"/>
  <c r="S86" i="2"/>
  <c r="R86" i="2"/>
  <c r="Q86" i="2"/>
  <c r="P86" i="2"/>
  <c r="O86" i="2"/>
  <c r="N86" i="2"/>
  <c r="M86" i="2"/>
  <c r="L86" i="2"/>
  <c r="K86" i="2"/>
  <c r="J86" i="2"/>
  <c r="I86" i="2"/>
  <c r="H86" i="2"/>
  <c r="G86" i="2"/>
  <c r="F86" i="2"/>
  <c r="X84" i="2"/>
  <c r="W84" i="2"/>
  <c r="V84" i="2"/>
  <c r="U84" i="2"/>
  <c r="T84" i="2"/>
  <c r="S84" i="2"/>
  <c r="R84" i="2"/>
  <c r="Q84" i="2"/>
  <c r="P84" i="2"/>
  <c r="O84" i="2"/>
  <c r="N84" i="2"/>
  <c r="M84" i="2"/>
  <c r="L84" i="2"/>
  <c r="K84" i="2"/>
  <c r="J84" i="2"/>
  <c r="I84" i="2"/>
  <c r="H84" i="2"/>
  <c r="G84" i="2"/>
  <c r="F84" i="2"/>
  <c r="X83" i="2"/>
  <c r="W83" i="2"/>
  <c r="V83" i="2"/>
  <c r="U83" i="2"/>
  <c r="T83" i="2"/>
  <c r="S83" i="2"/>
  <c r="R83" i="2"/>
  <c r="Q83" i="2"/>
  <c r="P83" i="2"/>
  <c r="O83" i="2"/>
  <c r="N83" i="2"/>
  <c r="M83" i="2"/>
  <c r="L83" i="2"/>
  <c r="K83" i="2"/>
  <c r="J83" i="2"/>
  <c r="I83" i="2"/>
  <c r="H83" i="2"/>
  <c r="G83" i="2"/>
  <c r="F83" i="2"/>
  <c r="X81" i="2"/>
  <c r="W81" i="2"/>
  <c r="V81" i="2"/>
  <c r="U81" i="2"/>
  <c r="T81" i="2"/>
  <c r="S81" i="2"/>
  <c r="R81" i="2"/>
  <c r="Q81" i="2"/>
  <c r="P81" i="2"/>
  <c r="O81" i="2"/>
  <c r="N81" i="2"/>
  <c r="M81" i="2"/>
  <c r="L81" i="2"/>
  <c r="K81" i="2"/>
  <c r="J81" i="2"/>
  <c r="I81" i="2"/>
  <c r="H81" i="2"/>
  <c r="G81" i="2"/>
  <c r="F81" i="2"/>
  <c r="X80" i="2"/>
  <c r="W80" i="2"/>
  <c r="V80" i="2"/>
  <c r="U80" i="2"/>
  <c r="T80" i="2"/>
  <c r="S80" i="2"/>
  <c r="R80" i="2"/>
  <c r="Q80" i="2"/>
  <c r="P80" i="2"/>
  <c r="O80" i="2"/>
  <c r="N80" i="2"/>
  <c r="M80" i="2"/>
  <c r="L80" i="2"/>
  <c r="K80" i="2"/>
  <c r="J80" i="2"/>
  <c r="I80" i="2"/>
  <c r="H80" i="2"/>
  <c r="G80" i="2"/>
  <c r="F80" i="2"/>
  <c r="X78" i="2"/>
  <c r="W78" i="2"/>
  <c r="V78" i="2"/>
  <c r="U78" i="2"/>
  <c r="T78" i="2"/>
  <c r="R78" i="2"/>
  <c r="Q78" i="2"/>
  <c r="P78" i="2"/>
  <c r="O78" i="2"/>
  <c r="N78" i="2"/>
  <c r="M78" i="2"/>
  <c r="L78" i="2"/>
  <c r="K78" i="2"/>
  <c r="J78" i="2"/>
  <c r="I78" i="2"/>
  <c r="H78" i="2"/>
  <c r="G78" i="2"/>
  <c r="F78" i="2"/>
  <c r="X77" i="2"/>
  <c r="W77" i="2"/>
  <c r="V77" i="2"/>
  <c r="U77" i="2"/>
  <c r="T77" i="2"/>
  <c r="R77" i="2"/>
  <c r="Q77" i="2"/>
  <c r="P77" i="2"/>
  <c r="O77" i="2"/>
  <c r="N77" i="2"/>
  <c r="M77" i="2"/>
  <c r="L77" i="2"/>
  <c r="K77" i="2"/>
  <c r="J77" i="2"/>
  <c r="I77" i="2"/>
  <c r="H77" i="2"/>
  <c r="G77" i="2"/>
  <c r="F77" i="2"/>
  <c r="X75" i="2"/>
  <c r="W75" i="2"/>
  <c r="V75" i="2"/>
  <c r="U75" i="2"/>
  <c r="T75" i="2"/>
  <c r="S75" i="2"/>
  <c r="R75" i="2"/>
  <c r="Q75" i="2"/>
  <c r="P75" i="2"/>
  <c r="O75" i="2"/>
  <c r="N75" i="2"/>
  <c r="M75" i="2"/>
  <c r="L75" i="2"/>
  <c r="K75" i="2"/>
  <c r="J75" i="2"/>
  <c r="I75" i="2"/>
  <c r="H75" i="2"/>
  <c r="G75" i="2"/>
  <c r="F75" i="2"/>
  <c r="X74" i="2"/>
  <c r="W74" i="2"/>
  <c r="V74" i="2"/>
  <c r="U74" i="2"/>
  <c r="T74" i="2"/>
  <c r="S74" i="2"/>
  <c r="R74" i="2"/>
  <c r="Q74" i="2"/>
  <c r="P74" i="2"/>
  <c r="O74" i="2"/>
  <c r="N74" i="2"/>
  <c r="M74" i="2"/>
  <c r="L74" i="2"/>
  <c r="K74" i="2"/>
  <c r="J74" i="2"/>
  <c r="I74" i="2"/>
  <c r="H74" i="2"/>
  <c r="G74" i="2"/>
  <c r="F74" i="2"/>
  <c r="X72" i="2"/>
  <c r="W72" i="2"/>
  <c r="V72" i="2"/>
  <c r="U72" i="2"/>
  <c r="T72" i="2"/>
  <c r="S72" i="2"/>
  <c r="R72" i="2"/>
  <c r="Q72" i="2"/>
  <c r="P72" i="2"/>
  <c r="O72" i="2"/>
  <c r="X71" i="2"/>
  <c r="W71" i="2"/>
  <c r="V71" i="2"/>
  <c r="U71" i="2"/>
  <c r="T71" i="2"/>
  <c r="S71" i="2"/>
  <c r="R71" i="2"/>
  <c r="Q71" i="2"/>
  <c r="P71" i="2"/>
  <c r="O71" i="2"/>
  <c r="X69" i="2"/>
  <c r="W69" i="2"/>
  <c r="V69" i="2"/>
  <c r="U69" i="2"/>
  <c r="T69" i="2"/>
  <c r="S69" i="2"/>
  <c r="R69" i="2"/>
  <c r="Q69" i="2"/>
  <c r="P69" i="2"/>
  <c r="O69" i="2"/>
  <c r="N69" i="2"/>
  <c r="M69" i="2"/>
  <c r="L69" i="2"/>
  <c r="K69" i="2"/>
  <c r="J69" i="2"/>
  <c r="I69" i="2"/>
  <c r="H69" i="2"/>
  <c r="G69" i="2"/>
  <c r="F69" i="2"/>
  <c r="X68" i="2"/>
  <c r="W68" i="2"/>
  <c r="V68" i="2"/>
  <c r="U68" i="2"/>
  <c r="T68" i="2"/>
  <c r="S68" i="2"/>
  <c r="R68" i="2"/>
  <c r="Q68" i="2"/>
  <c r="P68" i="2"/>
  <c r="O68" i="2"/>
  <c r="N68" i="2"/>
  <c r="M68" i="2"/>
  <c r="L68" i="2"/>
  <c r="K68" i="2"/>
  <c r="J68" i="2"/>
  <c r="I68" i="2"/>
  <c r="H68" i="2"/>
  <c r="G68" i="2"/>
  <c r="F68" i="2"/>
  <c r="X64" i="2"/>
  <c r="W64" i="2"/>
  <c r="V64" i="2"/>
  <c r="U64" i="2"/>
  <c r="T64" i="2"/>
  <c r="R64" i="2"/>
  <c r="Q64" i="2"/>
  <c r="P64" i="2"/>
  <c r="O64" i="2"/>
  <c r="N64" i="2"/>
  <c r="M64" i="2"/>
  <c r="L64" i="2"/>
  <c r="K64" i="2"/>
  <c r="J64" i="2"/>
  <c r="I64" i="2"/>
  <c r="H64" i="2"/>
  <c r="G64" i="2"/>
  <c r="F64" i="2"/>
  <c r="X63" i="2"/>
  <c r="W63" i="2"/>
  <c r="V63" i="2"/>
  <c r="U63" i="2"/>
  <c r="T63" i="2"/>
  <c r="R63" i="2"/>
  <c r="Q63" i="2"/>
  <c r="P63" i="2"/>
  <c r="O63" i="2"/>
  <c r="N63" i="2"/>
  <c r="M63" i="2"/>
  <c r="L63" i="2"/>
  <c r="K63" i="2"/>
  <c r="J63" i="2"/>
  <c r="I63" i="2"/>
  <c r="H63" i="2"/>
  <c r="G63" i="2"/>
  <c r="F63" i="2"/>
  <c r="X61" i="2"/>
  <c r="W61" i="2"/>
  <c r="V61" i="2"/>
  <c r="U61" i="2"/>
  <c r="T61" i="2"/>
  <c r="R61" i="2"/>
  <c r="Q61" i="2"/>
  <c r="P61" i="2"/>
  <c r="O61" i="2"/>
  <c r="N61" i="2"/>
  <c r="M61" i="2"/>
  <c r="L61" i="2"/>
  <c r="K61" i="2"/>
  <c r="J61" i="2"/>
  <c r="I61" i="2"/>
  <c r="H61" i="2"/>
  <c r="G61" i="2"/>
  <c r="F61" i="2"/>
  <c r="X60" i="2"/>
  <c r="W60" i="2"/>
  <c r="V60" i="2"/>
  <c r="U60" i="2"/>
  <c r="T60" i="2"/>
  <c r="R60" i="2"/>
  <c r="Q60" i="2"/>
  <c r="P60" i="2"/>
  <c r="O60" i="2"/>
  <c r="N60" i="2"/>
  <c r="M60" i="2"/>
  <c r="L60" i="2"/>
  <c r="K60" i="2"/>
  <c r="J60" i="2"/>
  <c r="I60" i="2"/>
  <c r="H60" i="2"/>
  <c r="G60" i="2"/>
  <c r="F60" i="2"/>
  <c r="X58" i="2"/>
  <c r="W58" i="2"/>
  <c r="V58" i="2"/>
  <c r="U58" i="2"/>
  <c r="T58" i="2"/>
  <c r="R58" i="2"/>
  <c r="Q58" i="2"/>
  <c r="P58" i="2"/>
  <c r="O58" i="2"/>
  <c r="N58" i="2"/>
  <c r="M58" i="2"/>
  <c r="L58" i="2"/>
  <c r="K58" i="2"/>
  <c r="J58" i="2"/>
  <c r="I58" i="2"/>
  <c r="H58" i="2"/>
  <c r="G58" i="2"/>
  <c r="F58" i="2"/>
  <c r="O45" i="2"/>
  <c r="O44" i="2"/>
  <c r="Z38"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CF57" i="2"/>
  <c r="CG57" i="2"/>
  <c r="CH57" i="2"/>
  <c r="CI57" i="2"/>
  <c r="CJ57" i="2"/>
  <c r="CK57" i="2"/>
  <c r="CL57" i="2"/>
  <c r="CM57" i="2"/>
  <c r="CN57" i="2"/>
  <c r="CO57" i="2"/>
  <c r="CP57" i="2"/>
  <c r="CQ57" i="2"/>
  <c r="CR57" i="2"/>
  <c r="CS57" i="2"/>
  <c r="CT57" i="2"/>
  <c r="CU57" i="2"/>
  <c r="CV57" i="2"/>
  <c r="CW57" i="2"/>
  <c r="CX57" i="2"/>
  <c r="CY57" i="2"/>
  <c r="CZ57" i="2"/>
  <c r="DA57" i="2"/>
  <c r="DB57" i="2"/>
  <c r="DC57" i="2"/>
  <c r="DD57" i="2"/>
  <c r="DE57" i="2"/>
  <c r="DF57" i="2"/>
  <c r="DG57" i="2"/>
  <c r="DH57" i="2"/>
  <c r="DI57" i="2"/>
  <c r="DJ57" i="2"/>
  <c r="DK57" i="2"/>
  <c r="DL57" i="2"/>
  <c r="DM57" i="2"/>
  <c r="DN57" i="2"/>
  <c r="DO57" i="2"/>
  <c r="DP57" i="2"/>
  <c r="DQ57" i="2"/>
  <c r="DR57" i="2"/>
  <c r="DS57" i="2"/>
  <c r="DT57" i="2"/>
  <c r="DU57" i="2"/>
  <c r="DV57" i="2"/>
  <c r="DW57" i="2"/>
  <c r="DX57" i="2"/>
  <c r="DY57" i="2"/>
  <c r="DZ57" i="2"/>
  <c r="EA57" i="2"/>
  <c r="EB57" i="2"/>
  <c r="EC57" i="2"/>
  <c r="ED57" i="2"/>
  <c r="EE57" i="2"/>
  <c r="EF57" i="2"/>
  <c r="EG57" i="2"/>
  <c r="EH57" i="2"/>
  <c r="EI57" i="2"/>
  <c r="EJ57" i="2"/>
  <c r="EK57" i="2"/>
  <c r="EL57" i="2"/>
  <c r="EM57" i="2"/>
  <c r="EN57" i="2"/>
  <c r="EO57" i="2"/>
  <c r="EP57" i="2"/>
  <c r="EQ57" i="2"/>
  <c r="ER57" i="2"/>
  <c r="ES57" i="2"/>
  <c r="ET57" i="2"/>
  <c r="EU57" i="2"/>
  <c r="EV57" i="2"/>
  <c r="EW57" i="2"/>
  <c r="EX57" i="2"/>
  <c r="EY57" i="2"/>
  <c r="EZ57" i="2"/>
  <c r="FA57" i="2"/>
  <c r="FB57" i="2"/>
  <c r="FC57" i="2"/>
  <c r="FD57" i="2"/>
  <c r="FE57" i="2"/>
  <c r="FF57" i="2"/>
  <c r="FG57" i="2"/>
  <c r="FH57" i="2"/>
  <c r="FI57" i="2"/>
  <c r="FJ57" i="2"/>
  <c r="FK57" i="2"/>
  <c r="FL57" i="2"/>
  <c r="FM57" i="2"/>
  <c r="FN57" i="2"/>
  <c r="FO57" i="2"/>
  <c r="FP57" i="2"/>
  <c r="FQ57" i="2"/>
  <c r="FR57" i="2"/>
  <c r="FS57" i="2"/>
  <c r="FT57" i="2"/>
  <c r="FU57" i="2"/>
  <c r="FV57" i="2"/>
  <c r="FW57" i="2"/>
  <c r="FX57" i="2"/>
  <c r="FY57" i="2"/>
  <c r="FZ57" i="2"/>
  <c r="GA57" i="2"/>
  <c r="GB57" i="2"/>
  <c r="GC57" i="2"/>
  <c r="GD57" i="2"/>
  <c r="GE57" i="2"/>
  <c r="GF57" i="2"/>
  <c r="GG57" i="2"/>
  <c r="GH57" i="2"/>
  <c r="GI57" i="2"/>
  <c r="GJ57" i="2"/>
  <c r="GK57" i="2"/>
  <c r="GL57" i="2"/>
  <c r="GM57" i="2"/>
  <c r="GN57" i="2"/>
  <c r="GO57" i="2"/>
  <c r="GP57" i="2"/>
  <c r="GQ57" i="2"/>
  <c r="GR57" i="2"/>
  <c r="GS57" i="2"/>
  <c r="GT57" i="2"/>
  <c r="GU57" i="2"/>
  <c r="GV57" i="2"/>
  <c r="GW57" i="2"/>
  <c r="GX57" i="2"/>
  <c r="GY57" i="2"/>
  <c r="GZ57" i="2"/>
  <c r="HA57" i="2"/>
  <c r="HB57" i="2"/>
  <c r="HC57" i="2"/>
  <c r="HD57" i="2"/>
  <c r="HE57" i="2"/>
  <c r="HF57" i="2"/>
  <c r="HG57" i="2"/>
  <c r="HH57" i="2"/>
  <c r="HI57" i="2"/>
  <c r="HJ57" i="2"/>
  <c r="HK57" i="2"/>
  <c r="HL57" i="2"/>
  <c r="HM57" i="2"/>
  <c r="HN57" i="2"/>
  <c r="HO57" i="2"/>
  <c r="HP57" i="2"/>
  <c r="HQ57" i="2"/>
  <c r="HR57" i="2"/>
  <c r="HS57" i="2"/>
  <c r="HT57" i="2"/>
  <c r="HU57" i="2"/>
  <c r="HV57" i="2"/>
  <c r="HW57" i="2"/>
  <c r="HX57" i="2"/>
  <c r="HY57" i="2"/>
  <c r="HZ57" i="2"/>
  <c r="IA57" i="2"/>
  <c r="IB57" i="2"/>
  <c r="IC57" i="2"/>
  <c r="ID57" i="2"/>
  <c r="IE57" i="2"/>
  <c r="IF57" i="2"/>
  <c r="IG57" i="2"/>
  <c r="IH57" i="2"/>
  <c r="II57" i="2"/>
  <c r="IJ57" i="2"/>
  <c r="IK57" i="2"/>
  <c r="IL57" i="2"/>
  <c r="IM57" i="2"/>
  <c r="IN57" i="2"/>
  <c r="IO57" i="2"/>
  <c r="IP57" i="2"/>
  <c r="IQ57" i="2"/>
  <c r="IR57" i="2"/>
  <c r="IS57" i="2"/>
  <c r="IT57" i="2"/>
  <c r="IU57" i="2"/>
  <c r="IV57" i="2"/>
  <c r="IW57" i="2"/>
  <c r="IX57" i="2"/>
  <c r="IY57" i="2"/>
  <c r="IZ57" i="2"/>
  <c r="JA57" i="2"/>
  <c r="JB57" i="2"/>
  <c r="JC57" i="2"/>
  <c r="JD57" i="2"/>
  <c r="JE57" i="2"/>
  <c r="JF57" i="2"/>
  <c r="JG57" i="2"/>
  <c r="JH57" i="2"/>
  <c r="JI57" i="2"/>
  <c r="JJ57" i="2"/>
  <c r="JK57" i="2"/>
  <c r="JL57" i="2"/>
  <c r="JM57" i="2"/>
  <c r="JN57" i="2"/>
  <c r="JO57" i="2"/>
  <c r="JP57" i="2"/>
  <c r="JQ57" i="2"/>
  <c r="JR57" i="2"/>
  <c r="JS57" i="2"/>
  <c r="JT57" i="2"/>
  <c r="JU57" i="2"/>
  <c r="JV57" i="2"/>
  <c r="JW57" i="2"/>
  <c r="JX57" i="2"/>
  <c r="JY57" i="2"/>
  <c r="JZ57" i="2"/>
  <c r="KA57" i="2"/>
  <c r="KB57" i="2"/>
  <c r="KC57" i="2"/>
  <c r="KD57" i="2"/>
  <c r="KE57" i="2"/>
  <c r="KF57" i="2"/>
  <c r="KG57" i="2"/>
  <c r="KH57" i="2"/>
  <c r="KI57" i="2"/>
  <c r="KJ57" i="2"/>
  <c r="KK57" i="2"/>
  <c r="KL57" i="2"/>
  <c r="KM57" i="2"/>
  <c r="KN57" i="2"/>
  <c r="KO57" i="2"/>
  <c r="KP57" i="2"/>
  <c r="KQ57" i="2"/>
  <c r="KR57" i="2"/>
  <c r="KS57" i="2"/>
  <c r="KT57" i="2"/>
  <c r="KU57" i="2"/>
  <c r="KV57" i="2"/>
  <c r="KW57" i="2"/>
  <c r="KX57" i="2"/>
  <c r="KY57" i="2"/>
  <c r="KZ57" i="2"/>
  <c r="LA57" i="2"/>
  <c r="LB57" i="2"/>
  <c r="LC57" i="2"/>
  <c r="LD57" i="2"/>
  <c r="LE57" i="2"/>
  <c r="LF57" i="2"/>
  <c r="LG57" i="2"/>
  <c r="LH57" i="2"/>
  <c r="LI57" i="2"/>
  <c r="LJ57" i="2"/>
  <c r="LK57" i="2"/>
  <c r="LL57" i="2"/>
  <c r="LM57" i="2"/>
  <c r="LN57" i="2"/>
  <c r="LO57" i="2"/>
  <c r="LP57" i="2"/>
  <c r="LQ57" i="2"/>
  <c r="LR57" i="2"/>
  <c r="LS57" i="2"/>
  <c r="LT57" i="2"/>
  <c r="LU57" i="2"/>
  <c r="LV57" i="2"/>
  <c r="LW57" i="2"/>
  <c r="LX57" i="2"/>
  <c r="LY57" i="2"/>
  <c r="LZ57" i="2"/>
  <c r="MA57" i="2"/>
  <c r="MB57" i="2"/>
  <c r="MC57" i="2"/>
  <c r="MD57" i="2"/>
  <c r="ME57" i="2"/>
  <c r="MF57" i="2"/>
  <c r="MG57" i="2"/>
  <c r="MH57" i="2"/>
  <c r="MI57" i="2"/>
  <c r="MJ57" i="2"/>
  <c r="MK57" i="2"/>
  <c r="ML57" i="2"/>
  <c r="MM57" i="2"/>
  <c r="MN57" i="2"/>
  <c r="MO57" i="2"/>
  <c r="MP57" i="2"/>
  <c r="MQ57" i="2"/>
  <c r="MR57" i="2"/>
  <c r="MS57" i="2"/>
  <c r="MT57" i="2"/>
  <c r="MU57" i="2"/>
  <c r="MV57" i="2"/>
  <c r="MW57" i="2"/>
  <c r="MX57" i="2"/>
  <c r="MY57" i="2"/>
  <c r="MZ57" i="2"/>
  <c r="NA57" i="2"/>
  <c r="NB57" i="2"/>
  <c r="NC57" i="2"/>
  <c r="ND57" i="2"/>
  <c r="NE57" i="2"/>
  <c r="NF57" i="2"/>
  <c r="NG57" i="2"/>
  <c r="NH57" i="2"/>
  <c r="NI57" i="2"/>
  <c r="NJ57" i="2"/>
  <c r="NK57" i="2"/>
  <c r="NL57" i="2"/>
  <c r="NM57" i="2"/>
  <c r="NN57" i="2"/>
  <c r="NO57" i="2"/>
  <c r="NP57" i="2"/>
  <c r="NQ57" i="2"/>
  <c r="NR57" i="2"/>
  <c r="NS57" i="2"/>
  <c r="NT57" i="2"/>
  <c r="NU57" i="2"/>
  <c r="NV57" i="2"/>
  <c r="NW57" i="2"/>
  <c r="NX57" i="2"/>
  <c r="NY57" i="2"/>
  <c r="NZ57" i="2"/>
  <c r="OA57" i="2"/>
  <c r="OB57" i="2"/>
  <c r="OC57" i="2"/>
  <c r="OD57" i="2"/>
  <c r="OE57" i="2"/>
  <c r="OF57" i="2"/>
  <c r="OG57" i="2"/>
  <c r="OH57" i="2"/>
  <c r="OI57" i="2"/>
  <c r="OJ57" i="2"/>
  <c r="OK57" i="2"/>
  <c r="OL57" i="2"/>
  <c r="OM57" i="2"/>
  <c r="ON57" i="2"/>
  <c r="OO57" i="2"/>
  <c r="OP57" i="2"/>
  <c r="OQ57" i="2"/>
  <c r="OR57" i="2"/>
  <c r="OS57" i="2"/>
  <c r="OT57" i="2"/>
  <c r="OU57" i="2"/>
  <c r="OV57" i="2"/>
  <c r="OW57" i="2"/>
  <c r="OX57" i="2"/>
  <c r="OY57" i="2"/>
  <c r="OZ57" i="2"/>
  <c r="PA57" i="2"/>
  <c r="PB57" i="2"/>
  <c r="PC57" i="2"/>
  <c r="PD57" i="2"/>
  <c r="PE57" i="2"/>
  <c r="PF57" i="2"/>
  <c r="PG57" i="2"/>
  <c r="PH57" i="2"/>
  <c r="PI57" i="2"/>
  <c r="PJ57" i="2"/>
  <c r="PK57" i="2"/>
  <c r="PL57" i="2"/>
  <c r="PM57" i="2"/>
  <c r="PN57" i="2"/>
  <c r="PO57" i="2"/>
  <c r="PP57" i="2"/>
  <c r="PQ57" i="2"/>
  <c r="PR57" i="2"/>
  <c r="PS57" i="2"/>
  <c r="PT57" i="2"/>
  <c r="PU57" i="2"/>
  <c r="PV57" i="2"/>
  <c r="PW57" i="2"/>
  <c r="PX57" i="2"/>
  <c r="PY57" i="2"/>
  <c r="PZ57" i="2"/>
  <c r="QA57" i="2"/>
  <c r="QB57" i="2"/>
  <c r="QC57" i="2"/>
  <c r="QD57" i="2"/>
  <c r="QE57" i="2"/>
  <c r="QF57" i="2"/>
  <c r="QG57" i="2"/>
  <c r="QH57" i="2"/>
  <c r="QI57" i="2"/>
  <c r="QJ57" i="2"/>
  <c r="QK57" i="2"/>
  <c r="QL57" i="2"/>
  <c r="QM57" i="2"/>
  <c r="QN57" i="2"/>
  <c r="QO57" i="2"/>
  <c r="QP57" i="2"/>
  <c r="QQ57" i="2"/>
  <c r="QR57" i="2"/>
  <c r="QS57" i="2"/>
  <c r="QT57" i="2"/>
  <c r="QU57" i="2"/>
  <c r="QV57" i="2"/>
  <c r="QW57" i="2"/>
  <c r="QX57" i="2"/>
  <c r="QY57" i="2"/>
  <c r="QZ57" i="2"/>
  <c r="RA57" i="2"/>
  <c r="RB57" i="2"/>
  <c r="RC57" i="2"/>
  <c r="RD57" i="2"/>
  <c r="RE57" i="2"/>
  <c r="RF57" i="2"/>
  <c r="RG57" i="2"/>
  <c r="RH57" i="2"/>
  <c r="RI57" i="2"/>
  <c r="RJ57" i="2"/>
  <c r="RK57" i="2"/>
  <c r="RL57" i="2"/>
  <c r="RM57" i="2"/>
  <c r="RN57" i="2"/>
  <c r="RO57" i="2"/>
  <c r="RP57" i="2"/>
  <c r="RQ57" i="2"/>
  <c r="RR57" i="2"/>
  <c r="RS57" i="2"/>
  <c r="RT57" i="2"/>
  <c r="RU57" i="2"/>
  <c r="RV57" i="2"/>
  <c r="RW57" i="2"/>
  <c r="RX57" i="2"/>
  <c r="RY57" i="2"/>
  <c r="RZ57" i="2"/>
  <c r="SA57" i="2"/>
  <c r="SB57" i="2"/>
  <c r="SC57" i="2"/>
  <c r="SD57" i="2"/>
  <c r="SE57" i="2"/>
  <c r="SF57" i="2"/>
  <c r="SG57" i="2"/>
  <c r="SH57" i="2"/>
  <c r="SI57" i="2"/>
  <c r="SJ57" i="2"/>
  <c r="SK57" i="2"/>
  <c r="SL57" i="2"/>
  <c r="SM57" i="2"/>
  <c r="SN57" i="2"/>
  <c r="SO57" i="2"/>
  <c r="SP57" i="2"/>
  <c r="SQ57" i="2"/>
  <c r="SR57" i="2"/>
  <c r="SS57" i="2"/>
  <c r="ST57" i="2"/>
  <c r="SU57" i="2"/>
  <c r="SV57" i="2"/>
  <c r="SW57" i="2"/>
  <c r="SX57" i="2"/>
  <c r="SY57" i="2"/>
  <c r="SZ57" i="2"/>
  <c r="TA57" i="2"/>
  <c r="TB57" i="2"/>
  <c r="TC57" i="2"/>
  <c r="TD57" i="2"/>
  <c r="TE57" i="2"/>
  <c r="TF57" i="2"/>
  <c r="TG57" i="2"/>
  <c r="TH57" i="2"/>
  <c r="TI57" i="2"/>
  <c r="TJ57" i="2"/>
  <c r="TK57" i="2"/>
  <c r="TL57" i="2"/>
  <c r="TM57" i="2"/>
  <c r="TN57" i="2"/>
  <c r="TO57" i="2"/>
  <c r="TP57" i="2"/>
  <c r="TQ57" i="2"/>
  <c r="TR57" i="2"/>
  <c r="TS57" i="2"/>
  <c r="TT57" i="2"/>
  <c r="TU57" i="2"/>
  <c r="TV57" i="2"/>
  <c r="TW57" i="2"/>
  <c r="TX57" i="2"/>
  <c r="TY57" i="2"/>
  <c r="TZ57" i="2"/>
  <c r="UA57" i="2"/>
  <c r="UB57" i="2"/>
  <c r="UC57" i="2"/>
  <c r="UD57" i="2"/>
  <c r="UE57" i="2"/>
  <c r="UF57" i="2"/>
  <c r="UG57" i="2"/>
  <c r="UH57" i="2"/>
  <c r="UI57" i="2"/>
  <c r="UJ57" i="2"/>
  <c r="UK57" i="2"/>
  <c r="UL57" i="2"/>
  <c r="UM57" i="2"/>
  <c r="UN57" i="2"/>
  <c r="UO57" i="2"/>
  <c r="UP57" i="2"/>
  <c r="UQ57" i="2"/>
  <c r="UR57" i="2"/>
  <c r="US57" i="2"/>
  <c r="UT57" i="2"/>
  <c r="UU57" i="2"/>
  <c r="UV57" i="2"/>
  <c r="UW57" i="2"/>
  <c r="UX57" i="2"/>
  <c r="UY57" i="2"/>
  <c r="UZ57" i="2"/>
  <c r="VA57" i="2"/>
  <c r="VB57" i="2"/>
  <c r="VC57" i="2"/>
  <c r="VD57" i="2"/>
  <c r="VE57" i="2"/>
  <c r="VF57" i="2"/>
  <c r="VG57" i="2"/>
  <c r="VH57" i="2"/>
  <c r="VI57" i="2"/>
  <c r="VJ57" i="2"/>
  <c r="VK57" i="2"/>
  <c r="VL57" i="2"/>
  <c r="VM57" i="2"/>
  <c r="VN57" i="2"/>
  <c r="VO57" i="2"/>
  <c r="VP57" i="2"/>
  <c r="VQ57" i="2"/>
  <c r="VR57" i="2"/>
  <c r="VS57" i="2"/>
  <c r="VT57" i="2"/>
  <c r="VU57" i="2"/>
  <c r="VV57" i="2"/>
  <c r="VW57" i="2"/>
  <c r="VX57" i="2"/>
  <c r="VY57" i="2"/>
  <c r="VZ57" i="2"/>
  <c r="WA57" i="2"/>
  <c r="WB57" i="2"/>
  <c r="WC57" i="2"/>
  <c r="WD57" i="2"/>
  <c r="WE57" i="2"/>
  <c r="WF57" i="2"/>
  <c r="WG57" i="2"/>
  <c r="WH57" i="2"/>
  <c r="WI57" i="2"/>
  <c r="WJ57" i="2"/>
  <c r="WK57" i="2"/>
  <c r="WL57" i="2"/>
  <c r="WM57" i="2"/>
  <c r="WN57" i="2"/>
  <c r="WO57" i="2"/>
  <c r="WP57" i="2"/>
  <c r="WQ57" i="2"/>
  <c r="WR57" i="2"/>
  <c r="WS57" i="2"/>
  <c r="WT57" i="2"/>
  <c r="WU57" i="2"/>
  <c r="WV57" i="2"/>
  <c r="WW57" i="2"/>
  <c r="WX57" i="2"/>
  <c r="WY57" i="2"/>
  <c r="WZ57" i="2"/>
  <c r="XA57" i="2"/>
  <c r="XB57" i="2"/>
  <c r="XC57" i="2"/>
  <c r="XD57" i="2"/>
  <c r="XE57" i="2"/>
  <c r="XF57" i="2"/>
  <c r="XG57" i="2"/>
  <c r="XH57" i="2"/>
  <c r="XI57" i="2"/>
  <c r="XJ57" i="2"/>
  <c r="XK57" i="2"/>
  <c r="XL57" i="2"/>
  <c r="XM57" i="2"/>
  <c r="XN57" i="2"/>
  <c r="XO57" i="2"/>
  <c r="XP57" i="2"/>
  <c r="XQ57" i="2"/>
  <c r="XR57" i="2"/>
  <c r="XS57" i="2"/>
  <c r="XT57" i="2"/>
  <c r="XU57" i="2"/>
  <c r="XV57" i="2"/>
  <c r="XW57" i="2"/>
  <c r="XX57" i="2"/>
  <c r="XY57" i="2"/>
  <c r="XZ57" i="2"/>
  <c r="YA57" i="2"/>
  <c r="YB57" i="2"/>
  <c r="YC57" i="2"/>
  <c r="YD57" i="2"/>
  <c r="YE57" i="2"/>
  <c r="YF57" i="2"/>
  <c r="YG57" i="2"/>
  <c r="YH57" i="2"/>
  <c r="YI57" i="2"/>
  <c r="YJ57" i="2"/>
  <c r="YK57" i="2"/>
  <c r="YL57" i="2"/>
  <c r="YM57" i="2"/>
  <c r="YN57" i="2"/>
  <c r="YO57" i="2"/>
  <c r="YP57" i="2"/>
  <c r="YQ57" i="2"/>
  <c r="YR57" i="2"/>
  <c r="YS57" i="2"/>
  <c r="YT57" i="2"/>
  <c r="YU57" i="2"/>
  <c r="YV57" i="2"/>
  <c r="YW57" i="2"/>
  <c r="YX57" i="2"/>
  <c r="YY57" i="2"/>
  <c r="YZ57" i="2"/>
  <c r="ZA57" i="2"/>
  <c r="ZB57" i="2"/>
  <c r="ZC57" i="2"/>
  <c r="ZD57" i="2"/>
  <c r="ZE57" i="2"/>
  <c r="ZF57" i="2"/>
  <c r="ZG57" i="2"/>
  <c r="ZH57" i="2"/>
  <c r="ZI57" i="2"/>
  <c r="ZJ57" i="2"/>
  <c r="ZK57" i="2"/>
  <c r="ZL57" i="2"/>
  <c r="ZM57" i="2"/>
  <c r="ZN57" i="2"/>
  <c r="ZO57" i="2"/>
  <c r="ZP57" i="2"/>
  <c r="ZQ57" i="2"/>
  <c r="ZR57" i="2"/>
  <c r="ZS57" i="2"/>
  <c r="ZT57" i="2"/>
  <c r="ZU57" i="2"/>
  <c r="ZV57" i="2"/>
  <c r="ZW57" i="2"/>
  <c r="ZX57" i="2"/>
  <c r="ZY57" i="2"/>
  <c r="ZZ57" i="2"/>
  <c r="AAA57" i="2"/>
  <c r="AAB57" i="2"/>
  <c r="AAC57" i="2"/>
  <c r="AAD57" i="2"/>
  <c r="AAE57" i="2"/>
  <c r="AAF57" i="2"/>
  <c r="AAG57" i="2"/>
  <c r="AAH57" i="2"/>
  <c r="AAI57" i="2"/>
  <c r="AAJ57" i="2"/>
  <c r="AAK57" i="2"/>
  <c r="AAL57" i="2"/>
  <c r="AAM57" i="2"/>
  <c r="AAN57" i="2"/>
  <c r="AAO57" i="2"/>
  <c r="AAP57" i="2"/>
  <c r="AAQ57" i="2"/>
  <c r="AAR57" i="2"/>
  <c r="AAS57" i="2"/>
  <c r="AAT57" i="2"/>
  <c r="AAU57" i="2"/>
  <c r="AAV57" i="2"/>
  <c r="AAW57" i="2"/>
  <c r="AAX57" i="2"/>
  <c r="AAY57" i="2"/>
  <c r="AAZ57" i="2"/>
  <c r="ABA57" i="2"/>
  <c r="ABB57" i="2"/>
  <c r="ABC57" i="2"/>
  <c r="ABD57" i="2"/>
  <c r="ABE57" i="2"/>
  <c r="ABF57" i="2"/>
  <c r="ABG57" i="2"/>
  <c r="ABH57" i="2"/>
  <c r="ABI57" i="2"/>
  <c r="ABJ57" i="2"/>
  <c r="ABK57" i="2"/>
  <c r="ABL57" i="2"/>
  <c r="ABM57" i="2"/>
  <c r="ABN57" i="2"/>
  <c r="ABO57" i="2"/>
  <c r="ABP57" i="2"/>
  <c r="ABQ57" i="2"/>
  <c r="ABR57" i="2"/>
  <c r="ABS57" i="2"/>
  <c r="ABT57" i="2"/>
  <c r="ABU57" i="2"/>
  <c r="ABV57" i="2"/>
  <c r="ABW57" i="2"/>
  <c r="ABX57" i="2"/>
  <c r="ABY57" i="2"/>
  <c r="ABZ57" i="2"/>
  <c r="ACA57" i="2"/>
  <c r="ACB57" i="2"/>
  <c r="ACC57" i="2"/>
  <c r="ACD57" i="2"/>
  <c r="ACE57" i="2"/>
  <c r="ACF57" i="2"/>
  <c r="ACG57" i="2"/>
  <c r="ACH57" i="2"/>
  <c r="ACI57" i="2"/>
  <c r="ACJ57" i="2"/>
  <c r="ACK57" i="2"/>
  <c r="ACL57" i="2"/>
  <c r="ACM57" i="2"/>
  <c r="ACN57" i="2"/>
  <c r="ACO57" i="2"/>
  <c r="ACP57" i="2"/>
  <c r="ACQ57" i="2"/>
  <c r="ACR57" i="2"/>
  <c r="ACS57" i="2"/>
  <c r="ACT57" i="2"/>
  <c r="ACU57" i="2"/>
  <c r="ACV57" i="2"/>
  <c r="ACW57" i="2"/>
  <c r="ACX57" i="2"/>
  <c r="ACY57" i="2"/>
  <c r="ACZ57" i="2"/>
  <c r="ADA57" i="2"/>
  <c r="ADB57" i="2"/>
  <c r="ADC57" i="2"/>
  <c r="ADD57" i="2"/>
  <c r="ADE57" i="2"/>
  <c r="ADF57" i="2"/>
  <c r="ADG57" i="2"/>
  <c r="ADH57" i="2"/>
  <c r="ADI57" i="2"/>
  <c r="ADJ57" i="2"/>
  <c r="ADK57" i="2"/>
  <c r="ADL57" i="2"/>
  <c r="ADM57" i="2"/>
  <c r="ADN57" i="2"/>
  <c r="ADO57" i="2"/>
  <c r="ADP57" i="2"/>
  <c r="ADQ57" i="2"/>
  <c r="ADR57" i="2"/>
  <c r="ADS57" i="2"/>
  <c r="ADT57" i="2"/>
  <c r="ADU57" i="2"/>
  <c r="ADV57" i="2"/>
  <c r="ADW57" i="2"/>
  <c r="ADX57" i="2"/>
  <c r="ADY57" i="2"/>
  <c r="ADZ57" i="2"/>
  <c r="AEA57" i="2"/>
  <c r="AEB57" i="2"/>
  <c r="AEC57" i="2"/>
  <c r="AED57" i="2"/>
  <c r="AEE57" i="2"/>
  <c r="AEF57" i="2"/>
  <c r="AEG57" i="2"/>
  <c r="AEH57" i="2"/>
  <c r="AEI57" i="2"/>
  <c r="AEJ57" i="2"/>
  <c r="AEK57" i="2"/>
  <c r="AEL57" i="2"/>
  <c r="AEM57" i="2"/>
  <c r="AEN57" i="2"/>
  <c r="AEO57" i="2"/>
  <c r="AEP57" i="2"/>
  <c r="AEQ57" i="2"/>
  <c r="AER57" i="2"/>
  <c r="AES57" i="2"/>
  <c r="AET57" i="2"/>
  <c r="AEU57" i="2"/>
  <c r="AEV57" i="2"/>
  <c r="AEW57" i="2"/>
  <c r="AEX57" i="2"/>
  <c r="AEY57" i="2"/>
  <c r="AEZ57" i="2"/>
  <c r="AFA57" i="2"/>
  <c r="AFB57" i="2"/>
  <c r="AFC57" i="2"/>
  <c r="AFD57" i="2"/>
  <c r="AFE57" i="2"/>
  <c r="AFF57" i="2"/>
  <c r="AFG57" i="2"/>
  <c r="AFH57" i="2"/>
  <c r="AFI57" i="2"/>
  <c r="AFJ57" i="2"/>
  <c r="AFK57" i="2"/>
  <c r="AFL57" i="2"/>
  <c r="AFM57" i="2"/>
  <c r="AFN57" i="2"/>
  <c r="AFO57" i="2"/>
  <c r="AFP57" i="2"/>
  <c r="AFQ57" i="2"/>
  <c r="AFR57" i="2"/>
  <c r="AFS57" i="2"/>
  <c r="AFT57" i="2"/>
  <c r="AFU57" i="2"/>
  <c r="AFV57" i="2"/>
  <c r="AFW57" i="2"/>
  <c r="AFX57" i="2"/>
  <c r="AFY57" i="2"/>
  <c r="AFZ57" i="2"/>
  <c r="AGA57" i="2"/>
  <c r="AGB57" i="2"/>
  <c r="AGC57" i="2"/>
  <c r="AGD57" i="2"/>
  <c r="AGE57" i="2"/>
  <c r="AGF57" i="2"/>
  <c r="AGG57" i="2"/>
  <c r="AGH57" i="2"/>
  <c r="AGI57" i="2"/>
  <c r="AGJ57" i="2"/>
  <c r="AGK57" i="2"/>
  <c r="AGL57" i="2"/>
  <c r="AGM57" i="2"/>
  <c r="AGN57" i="2"/>
  <c r="AGO57" i="2"/>
  <c r="AGP57" i="2"/>
  <c r="AGQ57" i="2"/>
  <c r="AGR57" i="2"/>
  <c r="AGS57" i="2"/>
  <c r="AGT57" i="2"/>
  <c r="AGU57" i="2"/>
  <c r="AGV57" i="2"/>
  <c r="AGW57" i="2"/>
  <c r="AGX57" i="2"/>
  <c r="AGY57" i="2"/>
  <c r="AGZ57" i="2"/>
  <c r="AHA57" i="2"/>
  <c r="AHB57" i="2"/>
  <c r="AHC57" i="2"/>
  <c r="AHD57" i="2"/>
  <c r="AHE57" i="2"/>
  <c r="AHF57" i="2"/>
  <c r="AHG57" i="2"/>
  <c r="AHH57" i="2"/>
  <c r="AHI57" i="2"/>
  <c r="AHJ57" i="2"/>
  <c r="AHK57" i="2"/>
  <c r="AHL57" i="2"/>
  <c r="AHM57" i="2"/>
  <c r="AHN57" i="2"/>
  <c r="AHO57" i="2"/>
  <c r="AHP57" i="2"/>
  <c r="AHQ57" i="2"/>
  <c r="AHR57" i="2"/>
  <c r="AHS57" i="2"/>
  <c r="AHT57" i="2"/>
  <c r="AHU57" i="2"/>
  <c r="AHV57" i="2"/>
  <c r="AHW57" i="2"/>
  <c r="AHX57" i="2"/>
  <c r="AHY57" i="2"/>
  <c r="AHZ57" i="2"/>
  <c r="AIA57" i="2"/>
  <c r="AIB57" i="2"/>
  <c r="AIC57" i="2"/>
  <c r="AID57" i="2"/>
  <c r="AIE57" i="2"/>
  <c r="AIF57" i="2"/>
  <c r="AIG57" i="2"/>
  <c r="AIH57" i="2"/>
  <c r="AII57" i="2"/>
  <c r="AIJ57" i="2"/>
  <c r="AIK57" i="2"/>
  <c r="AIL57" i="2"/>
  <c r="AIM57" i="2"/>
  <c r="AIN57" i="2"/>
  <c r="AIO57" i="2"/>
  <c r="AIP57" i="2"/>
  <c r="AIQ57" i="2"/>
  <c r="AIR57" i="2"/>
  <c r="AIS57" i="2"/>
  <c r="AIT57" i="2"/>
  <c r="AIU57" i="2"/>
  <c r="AIV57" i="2"/>
  <c r="AIW57" i="2"/>
  <c r="AIX57" i="2"/>
  <c r="AIY57" i="2"/>
  <c r="AIZ57" i="2"/>
  <c r="AJA57" i="2"/>
  <c r="AJB57" i="2"/>
  <c r="AJC57" i="2"/>
  <c r="AJD57" i="2"/>
  <c r="AJE57" i="2"/>
  <c r="AJF57" i="2"/>
  <c r="AJG57" i="2"/>
  <c r="AJH57" i="2"/>
  <c r="AJI57" i="2"/>
  <c r="AJJ57" i="2"/>
  <c r="AJK57" i="2"/>
  <c r="AJL57" i="2"/>
  <c r="AJM57" i="2"/>
  <c r="AJN57" i="2"/>
  <c r="AJO57" i="2"/>
  <c r="AJP57" i="2"/>
  <c r="AJQ57" i="2"/>
  <c r="AJR57" i="2"/>
  <c r="AJS57" i="2"/>
  <c r="AJT57" i="2"/>
  <c r="AJU57" i="2"/>
  <c r="AJV57" i="2"/>
  <c r="AJW57" i="2"/>
  <c r="AJX57" i="2"/>
  <c r="AJY57" i="2"/>
  <c r="AJZ57" i="2"/>
  <c r="AKA57" i="2"/>
  <c r="AKB57" i="2"/>
  <c r="AKC57" i="2"/>
  <c r="AKD57" i="2"/>
  <c r="AKE57" i="2"/>
  <c r="AKF57" i="2"/>
  <c r="AKG57" i="2"/>
  <c r="AKH57" i="2"/>
  <c r="AKI57" i="2"/>
  <c r="AKJ57" i="2"/>
  <c r="AKK57" i="2"/>
  <c r="AKL57" i="2"/>
  <c r="AKM57" i="2"/>
  <c r="AKN57" i="2"/>
  <c r="AKO57" i="2"/>
  <c r="AKP57" i="2"/>
  <c r="AKQ57" i="2"/>
  <c r="AKR57" i="2"/>
  <c r="AKS57" i="2"/>
  <c r="AKT57" i="2"/>
  <c r="AKU57" i="2"/>
  <c r="AKV57" i="2"/>
  <c r="AKW57" i="2"/>
  <c r="AKX57" i="2"/>
  <c r="AKY57" i="2"/>
  <c r="AKZ57" i="2"/>
  <c r="ALA57" i="2"/>
  <c r="ALB57" i="2"/>
  <c r="ALC57" i="2"/>
  <c r="ALD57" i="2"/>
  <c r="ALE57" i="2"/>
  <c r="ALF57" i="2"/>
  <c r="ALG57" i="2"/>
  <c r="ALH57" i="2"/>
  <c r="ALI57" i="2"/>
  <c r="ALJ57" i="2"/>
  <c r="ALK57" i="2"/>
  <c r="ALL57" i="2"/>
  <c r="ALM57" i="2"/>
  <c r="ALN57" i="2"/>
  <c r="ALO57" i="2"/>
  <c r="ALP57" i="2"/>
  <c r="ALQ57" i="2"/>
  <c r="ALR57" i="2"/>
  <c r="ALS57" i="2"/>
  <c r="ALT57" i="2"/>
  <c r="ALU57" i="2"/>
  <c r="ALV57" i="2"/>
  <c r="ALW57" i="2"/>
  <c r="ALX57" i="2"/>
  <c r="ALY57" i="2"/>
  <c r="ALZ57" i="2"/>
  <c r="AMA57" i="2"/>
  <c r="AMB57" i="2"/>
  <c r="AMC57" i="2"/>
  <c r="AMD57" i="2"/>
  <c r="AME57" i="2"/>
  <c r="AMF57" i="2"/>
  <c r="AMG57" i="2"/>
  <c r="AMH57" i="2"/>
  <c r="AMI57" i="2"/>
  <c r="AMJ57" i="2"/>
  <c r="AMK57" i="2"/>
  <c r="AML57" i="2"/>
  <c r="AMM57" i="2"/>
  <c r="AMN57" i="2"/>
  <c r="AMO57" i="2"/>
  <c r="AMP57" i="2"/>
  <c r="AMQ57" i="2"/>
  <c r="AMR57" i="2"/>
  <c r="AMS57" i="2"/>
  <c r="AMT57" i="2"/>
  <c r="AMU57" i="2"/>
  <c r="AMV57" i="2"/>
  <c r="AMW57" i="2"/>
  <c r="AMX57" i="2"/>
  <c r="AMY57" i="2"/>
  <c r="AMZ57" i="2"/>
  <c r="ANA57" i="2"/>
  <c r="ANB57" i="2"/>
  <c r="ANC57" i="2"/>
  <c r="AND57" i="2"/>
  <c r="ANE57" i="2"/>
  <c r="ANF57" i="2"/>
  <c r="ANG57" i="2"/>
  <c r="ANH57" i="2"/>
  <c r="ANI57" i="2"/>
  <c r="ANJ57" i="2"/>
  <c r="ANK57" i="2"/>
  <c r="ANL57" i="2"/>
  <c r="ANM57" i="2"/>
  <c r="ANN57" i="2"/>
  <c r="ANO57" i="2"/>
  <c r="ANP57" i="2"/>
  <c r="ANQ57" i="2"/>
  <c r="ANR57" i="2"/>
  <c r="ANS57" i="2"/>
  <c r="ANT57" i="2"/>
  <c r="ANU57" i="2"/>
  <c r="ANV57" i="2"/>
  <c r="ANW57" i="2"/>
  <c r="ANX57" i="2"/>
  <c r="ANY57" i="2"/>
  <c r="ANZ57" i="2"/>
  <c r="AOA57" i="2"/>
  <c r="AOB57" i="2"/>
  <c r="AOC57" i="2"/>
  <c r="AOD57" i="2"/>
  <c r="AOE57" i="2"/>
  <c r="AOF57" i="2"/>
  <c r="AOG57" i="2"/>
  <c r="AOH57" i="2"/>
  <c r="AOI57" i="2"/>
  <c r="AOJ57" i="2"/>
  <c r="AOK57" i="2"/>
  <c r="AOL57" i="2"/>
  <c r="AOM57" i="2"/>
  <c r="AON57" i="2"/>
  <c r="AOO57" i="2"/>
  <c r="AOP57" i="2"/>
  <c r="AOQ57" i="2"/>
  <c r="AOR57" i="2"/>
  <c r="AOS57" i="2"/>
  <c r="AOT57" i="2"/>
  <c r="AOU57" i="2"/>
  <c r="AOV57" i="2"/>
  <c r="AOW57" i="2"/>
  <c r="AOX57" i="2"/>
  <c r="AOY57" i="2"/>
  <c r="AOZ57" i="2"/>
  <c r="APA57" i="2"/>
  <c r="APB57" i="2"/>
  <c r="APC57" i="2"/>
  <c r="APD57" i="2"/>
  <c r="APE57" i="2"/>
  <c r="APF57" i="2"/>
  <c r="APG57" i="2"/>
  <c r="APH57" i="2"/>
  <c r="API57" i="2"/>
  <c r="APJ57" i="2"/>
  <c r="APK57" i="2"/>
  <c r="APL57" i="2"/>
  <c r="APM57" i="2"/>
  <c r="APN57" i="2"/>
  <c r="APO57" i="2"/>
  <c r="APP57" i="2"/>
  <c r="APQ57" i="2"/>
  <c r="APR57" i="2"/>
  <c r="APS57" i="2"/>
  <c r="APT57" i="2"/>
  <c r="APU57" i="2"/>
  <c r="APV57" i="2"/>
  <c r="APW57" i="2"/>
  <c r="APX57" i="2"/>
  <c r="APY57" i="2"/>
  <c r="APZ57" i="2"/>
  <c r="AQA57" i="2"/>
  <c r="AQB57" i="2"/>
  <c r="AQC57" i="2"/>
  <c r="AQD57" i="2"/>
  <c r="AQE57" i="2"/>
  <c r="AQF57" i="2"/>
  <c r="AQG57" i="2"/>
  <c r="AQH57" i="2"/>
  <c r="AQI57" i="2"/>
  <c r="AQJ57" i="2"/>
  <c r="AQK57" i="2"/>
  <c r="AQL57" i="2"/>
  <c r="AQM57" i="2"/>
  <c r="AQN57" i="2"/>
  <c r="AQO57" i="2"/>
  <c r="AQP57" i="2"/>
  <c r="AQQ57" i="2"/>
  <c r="AQR57" i="2"/>
  <c r="AQS57" i="2"/>
  <c r="AQT57" i="2"/>
  <c r="AQU57" i="2"/>
  <c r="AQV57" i="2"/>
  <c r="AQW57" i="2"/>
  <c r="AQX57" i="2"/>
  <c r="AQY57" i="2"/>
  <c r="AQZ57" i="2"/>
  <c r="ARA57" i="2"/>
  <c r="ARB57" i="2"/>
  <c r="ARC57" i="2"/>
  <c r="ARD57" i="2"/>
  <c r="ARE57" i="2"/>
  <c r="ARF57" i="2"/>
  <c r="ARG57" i="2"/>
  <c r="ARH57" i="2"/>
  <c r="ARI57" i="2"/>
  <c r="ARJ57" i="2"/>
  <c r="ARK57" i="2"/>
  <c r="ARL57" i="2"/>
  <c r="ARM57" i="2"/>
  <c r="ARN57" i="2"/>
  <c r="ARO57" i="2"/>
  <c r="ARP57" i="2"/>
  <c r="ARQ57" i="2"/>
  <c r="ARR57" i="2"/>
  <c r="ARS57" i="2"/>
  <c r="ART57" i="2"/>
  <c r="ARU57" i="2"/>
  <c r="ARV57" i="2"/>
  <c r="ARW57" i="2"/>
  <c r="ARX57" i="2"/>
  <c r="ARY57" i="2"/>
  <c r="ARZ57" i="2"/>
  <c r="ASA57" i="2"/>
  <c r="ASB57" i="2"/>
  <c r="ASC57" i="2"/>
  <c r="ASD57" i="2"/>
  <c r="ASE57" i="2"/>
  <c r="ASF57" i="2"/>
  <c r="ASG57" i="2"/>
  <c r="ASH57" i="2"/>
  <c r="ASI57" i="2"/>
  <c r="ASJ57" i="2"/>
  <c r="ASK57" i="2"/>
  <c r="ASL57" i="2"/>
  <c r="ASM57" i="2"/>
  <c r="ASN57" i="2"/>
  <c r="ASO57" i="2"/>
  <c r="ASP57" i="2"/>
  <c r="ASQ57" i="2"/>
  <c r="ASR57" i="2"/>
  <c r="ASS57" i="2"/>
  <c r="AST57" i="2"/>
  <c r="ASU57" i="2"/>
  <c r="ASV57" i="2"/>
  <c r="ASW57" i="2"/>
  <c r="ASX57" i="2"/>
  <c r="ASY57" i="2"/>
  <c r="ASZ57" i="2"/>
  <c r="ATA57" i="2"/>
  <c r="ATB57" i="2"/>
  <c r="ATC57" i="2"/>
  <c r="ATD57" i="2"/>
  <c r="ATE57" i="2"/>
  <c r="ATF57" i="2"/>
  <c r="ATG57" i="2"/>
  <c r="ATH57" i="2"/>
  <c r="ATI57" i="2"/>
  <c r="ATJ57" i="2"/>
  <c r="ATK57" i="2"/>
  <c r="ATL57" i="2"/>
  <c r="ATM57" i="2"/>
  <c r="ATN57" i="2"/>
  <c r="ATO57" i="2"/>
  <c r="ATP57" i="2"/>
  <c r="ATQ57" i="2"/>
  <c r="ATR57" i="2"/>
  <c r="ATS57" i="2"/>
  <c r="ATT57" i="2"/>
  <c r="ATU57" i="2"/>
  <c r="ATV57" i="2"/>
  <c r="ATW57" i="2"/>
  <c r="ATX57" i="2"/>
  <c r="ATY57" i="2"/>
  <c r="ATZ57" i="2"/>
  <c r="AUA57" i="2"/>
  <c r="AUB57" i="2"/>
  <c r="AUC57" i="2"/>
  <c r="AUD57" i="2"/>
  <c r="AUE57" i="2"/>
  <c r="AUF57" i="2"/>
  <c r="AUG57" i="2"/>
  <c r="AUH57" i="2"/>
  <c r="AUI57" i="2"/>
  <c r="AUJ57" i="2"/>
  <c r="AUK57" i="2"/>
  <c r="AUL57" i="2"/>
  <c r="AUM57" i="2"/>
  <c r="AUN57" i="2"/>
  <c r="AUO57" i="2"/>
  <c r="AUP57" i="2"/>
  <c r="AUQ57" i="2"/>
  <c r="AUR57" i="2"/>
  <c r="AUS57" i="2"/>
  <c r="AUT57" i="2"/>
  <c r="AUU57" i="2"/>
  <c r="AUV57" i="2"/>
  <c r="AUW57" i="2"/>
  <c r="AUX57" i="2"/>
  <c r="AUY57" i="2"/>
  <c r="AUZ57" i="2"/>
  <c r="AVA57" i="2"/>
  <c r="AVB57" i="2"/>
  <c r="AVC57" i="2"/>
  <c r="AVD57" i="2"/>
  <c r="AVE57" i="2"/>
  <c r="AVF57" i="2"/>
  <c r="AVG57" i="2"/>
  <c r="AVH57" i="2"/>
  <c r="AVI57" i="2"/>
  <c r="AVJ57" i="2"/>
  <c r="AVK57" i="2"/>
  <c r="AVL57" i="2"/>
  <c r="AVM57" i="2"/>
  <c r="AVN57" i="2"/>
  <c r="AVO57" i="2"/>
  <c r="AVP57" i="2"/>
  <c r="AVQ57" i="2"/>
  <c r="AVR57" i="2"/>
  <c r="AVS57" i="2"/>
  <c r="AVT57" i="2"/>
  <c r="AVU57" i="2"/>
  <c r="AVV57" i="2"/>
  <c r="AVW57" i="2"/>
  <c r="AVX57" i="2"/>
  <c r="AVY57" i="2"/>
  <c r="AVZ57" i="2"/>
  <c r="AWA57" i="2"/>
  <c r="AWB57" i="2"/>
  <c r="AWC57" i="2"/>
  <c r="AWD57" i="2"/>
  <c r="AWE57" i="2"/>
  <c r="AWF57" i="2"/>
  <c r="AWG57" i="2"/>
  <c r="AWH57" i="2"/>
  <c r="AWI57" i="2"/>
  <c r="AWJ57" i="2"/>
  <c r="AWK57" i="2"/>
  <c r="AWL57" i="2"/>
  <c r="AWM57" i="2"/>
  <c r="AWN57" i="2"/>
  <c r="AWO57" i="2"/>
  <c r="AWP57" i="2"/>
  <c r="AWQ57" i="2"/>
  <c r="AWR57" i="2"/>
  <c r="AWS57" i="2"/>
  <c r="AWT57" i="2"/>
  <c r="AWU57" i="2"/>
  <c r="AWV57" i="2"/>
  <c r="AWW57" i="2"/>
  <c r="AWX57" i="2"/>
  <c r="AWY57" i="2"/>
  <c r="AWZ57" i="2"/>
  <c r="AXA57" i="2"/>
  <c r="AXB57" i="2"/>
  <c r="AXC57" i="2"/>
  <c r="AXD57" i="2"/>
  <c r="AXE57" i="2"/>
  <c r="AXF57" i="2"/>
  <c r="AXG57" i="2"/>
  <c r="AXH57" i="2"/>
  <c r="AXI57" i="2"/>
  <c r="AXJ57" i="2"/>
  <c r="AXK57" i="2"/>
  <c r="AXL57" i="2"/>
  <c r="AXM57" i="2"/>
  <c r="AXN57" i="2"/>
  <c r="AXO57" i="2"/>
  <c r="AXP57" i="2"/>
  <c r="AXQ57" i="2"/>
  <c r="AXR57" i="2"/>
  <c r="AXS57" i="2"/>
  <c r="AXT57" i="2"/>
  <c r="AXU57" i="2"/>
  <c r="AXV57" i="2"/>
  <c r="AXW57" i="2"/>
  <c r="AXX57" i="2"/>
  <c r="AXY57" i="2"/>
  <c r="AXZ57" i="2"/>
  <c r="AYA57" i="2"/>
  <c r="AYB57" i="2"/>
  <c r="AYC57" i="2"/>
  <c r="AYD57" i="2"/>
  <c r="AYE57" i="2"/>
  <c r="AYF57" i="2"/>
  <c r="AYG57" i="2"/>
  <c r="AYH57" i="2"/>
  <c r="AYI57" i="2"/>
  <c r="AYJ57" i="2"/>
  <c r="AYK57" i="2"/>
  <c r="AYL57" i="2"/>
  <c r="AYM57" i="2"/>
  <c r="AYN57" i="2"/>
  <c r="AYO57" i="2"/>
  <c r="AYP57" i="2"/>
  <c r="AYQ57" i="2"/>
  <c r="AYR57" i="2"/>
  <c r="AYS57" i="2"/>
  <c r="AYT57" i="2"/>
  <c r="AYU57" i="2"/>
  <c r="AYV57" i="2"/>
  <c r="AYW57" i="2"/>
  <c r="AYX57" i="2"/>
  <c r="AYY57" i="2"/>
  <c r="AYZ57" i="2"/>
  <c r="AZA57" i="2"/>
  <c r="AZB57" i="2"/>
  <c r="AZC57" i="2"/>
  <c r="AZD57" i="2"/>
  <c r="AZE57" i="2"/>
  <c r="AZF57" i="2"/>
  <c r="AZG57" i="2"/>
  <c r="AZH57" i="2"/>
  <c r="AZI57" i="2"/>
  <c r="AZJ57" i="2"/>
  <c r="AZK57" i="2"/>
  <c r="AZL57" i="2"/>
  <c r="AZM57" i="2"/>
  <c r="AZN57" i="2"/>
  <c r="AZO57" i="2"/>
  <c r="AZP57" i="2"/>
  <c r="AZQ57" i="2"/>
  <c r="AZR57" i="2"/>
  <c r="AZS57" i="2"/>
  <c r="AZT57" i="2"/>
  <c r="AZU57" i="2"/>
  <c r="AZV57" i="2"/>
  <c r="AZW57" i="2"/>
  <c r="AZX57" i="2"/>
  <c r="AZY57" i="2"/>
  <c r="AZZ57" i="2"/>
  <c r="BAA57" i="2"/>
  <c r="BAB57" i="2"/>
  <c r="BAC57" i="2"/>
  <c r="BAD57" i="2"/>
  <c r="BAE57" i="2"/>
  <c r="BAF57" i="2"/>
  <c r="BAG57" i="2"/>
  <c r="BAH57" i="2"/>
  <c r="BAI57" i="2"/>
  <c r="BAJ57" i="2"/>
  <c r="BAK57" i="2"/>
  <c r="BAL57" i="2"/>
  <c r="BAM57" i="2"/>
  <c r="BAN57" i="2"/>
  <c r="BAO57" i="2"/>
  <c r="BAP57" i="2"/>
  <c r="BAQ57" i="2"/>
  <c r="BAR57" i="2"/>
  <c r="BAS57" i="2"/>
  <c r="BAT57" i="2"/>
  <c r="BAU57" i="2"/>
  <c r="BAV57" i="2"/>
  <c r="BAW57" i="2"/>
  <c r="BAX57" i="2"/>
  <c r="BAY57" i="2"/>
  <c r="BAZ57" i="2"/>
  <c r="BBA57" i="2"/>
  <c r="BBB57" i="2"/>
  <c r="BBC57" i="2"/>
  <c r="BBD57" i="2"/>
  <c r="BBE57" i="2"/>
  <c r="BBF57" i="2"/>
  <c r="BBG57" i="2"/>
  <c r="BBH57" i="2"/>
  <c r="BBI57" i="2"/>
  <c r="BBJ57" i="2"/>
  <c r="BBK57" i="2"/>
  <c r="BBL57" i="2"/>
  <c r="BBM57" i="2"/>
  <c r="BBN57" i="2"/>
  <c r="BBO57" i="2"/>
  <c r="BBP57" i="2"/>
  <c r="BBQ57" i="2"/>
  <c r="BBR57" i="2"/>
  <c r="BBS57" i="2"/>
  <c r="BBT57" i="2"/>
  <c r="BBU57" i="2"/>
  <c r="BBV57" i="2"/>
  <c r="BBW57" i="2"/>
  <c r="BBX57" i="2"/>
  <c r="BBY57" i="2"/>
  <c r="BBZ57" i="2"/>
  <c r="BCA57" i="2"/>
  <c r="BCB57" i="2"/>
  <c r="BCC57" i="2"/>
  <c r="BCD57" i="2"/>
  <c r="BCE57" i="2"/>
  <c r="BCF57" i="2"/>
  <c r="BCG57" i="2"/>
  <c r="BCH57" i="2"/>
  <c r="BCI57" i="2"/>
  <c r="BCJ57" i="2"/>
  <c r="BCK57" i="2"/>
  <c r="BCL57" i="2"/>
  <c r="BCM57" i="2"/>
  <c r="BCN57" i="2"/>
  <c r="BCO57" i="2"/>
  <c r="BCP57" i="2"/>
  <c r="BCQ57" i="2"/>
  <c r="BCR57" i="2"/>
  <c r="BCS57" i="2"/>
  <c r="BCT57" i="2"/>
  <c r="BCU57" i="2"/>
  <c r="BCV57" i="2"/>
  <c r="BCW57" i="2"/>
  <c r="BCX57" i="2"/>
  <c r="BCY57" i="2"/>
  <c r="BCZ57" i="2"/>
  <c r="BDA57" i="2"/>
  <c r="BDB57" i="2"/>
  <c r="BDC57" i="2"/>
  <c r="BDD57" i="2"/>
  <c r="BDE57" i="2"/>
  <c r="BDF57" i="2"/>
  <c r="BDG57" i="2"/>
  <c r="BDH57" i="2"/>
  <c r="BDI57" i="2"/>
  <c r="BDJ57" i="2"/>
  <c r="BDK57" i="2"/>
  <c r="BDL57" i="2"/>
  <c r="BDM57" i="2"/>
  <c r="BDN57" i="2"/>
  <c r="BDO57" i="2"/>
  <c r="BDP57" i="2"/>
  <c r="BDQ57" i="2"/>
  <c r="BDR57" i="2"/>
  <c r="BDS57" i="2"/>
  <c r="BDT57" i="2"/>
  <c r="BDU57" i="2"/>
  <c r="BDV57" i="2"/>
  <c r="BDW57" i="2"/>
  <c r="BDX57" i="2"/>
  <c r="BDY57" i="2"/>
  <c r="BDZ57" i="2"/>
  <c r="BEA57" i="2"/>
  <c r="BEB57" i="2"/>
  <c r="BEC57" i="2"/>
  <c r="BED57" i="2"/>
  <c r="BEE57" i="2"/>
  <c r="BEF57" i="2"/>
  <c r="BEG57" i="2"/>
  <c r="BEH57" i="2"/>
  <c r="BEI57" i="2"/>
  <c r="BEJ57" i="2"/>
  <c r="BEK57" i="2"/>
  <c r="BEL57" i="2"/>
  <c r="BEM57" i="2"/>
  <c r="BEN57" i="2"/>
  <c r="BEO57" i="2"/>
  <c r="BEP57" i="2"/>
  <c r="BEQ57" i="2"/>
  <c r="BER57" i="2"/>
  <c r="BES57" i="2"/>
  <c r="BET57" i="2"/>
  <c r="BEU57" i="2"/>
  <c r="BEV57" i="2"/>
  <c r="BEW57" i="2"/>
  <c r="BEX57" i="2"/>
  <c r="BEY57" i="2"/>
  <c r="BEZ57" i="2"/>
  <c r="BFA57" i="2"/>
  <c r="BFB57" i="2"/>
  <c r="BFC57" i="2"/>
  <c r="BFD57" i="2"/>
  <c r="BFE57" i="2"/>
  <c r="BFF57" i="2"/>
  <c r="BFG57" i="2"/>
  <c r="BFH57" i="2"/>
  <c r="BFI57" i="2"/>
  <c r="BFJ57" i="2"/>
  <c r="BFK57" i="2"/>
  <c r="BFL57" i="2"/>
  <c r="BFM57" i="2"/>
  <c r="BFN57" i="2"/>
  <c r="BFO57" i="2"/>
  <c r="BFP57" i="2"/>
  <c r="BFQ57" i="2"/>
  <c r="BFR57" i="2"/>
  <c r="BFS57" i="2"/>
  <c r="BFT57" i="2"/>
  <c r="BFU57" i="2"/>
  <c r="BFV57" i="2"/>
  <c r="BFW57" i="2"/>
  <c r="BFX57" i="2"/>
  <c r="BFY57" i="2"/>
  <c r="BFZ57" i="2"/>
  <c r="BGA57" i="2"/>
  <c r="BGB57" i="2"/>
  <c r="BGC57" i="2"/>
  <c r="BGD57" i="2"/>
  <c r="BGE57" i="2"/>
  <c r="BGF57" i="2"/>
  <c r="BGG57" i="2"/>
  <c r="BGH57" i="2"/>
  <c r="BGI57" i="2"/>
  <c r="BGJ57" i="2"/>
  <c r="BGK57" i="2"/>
  <c r="BGL57" i="2"/>
  <c r="BGM57" i="2"/>
  <c r="BGN57" i="2"/>
  <c r="BGO57" i="2"/>
  <c r="BGP57" i="2"/>
  <c r="BGQ57" i="2"/>
  <c r="BGR57" i="2"/>
  <c r="BGS57" i="2"/>
  <c r="BGT57" i="2"/>
  <c r="BGU57" i="2"/>
  <c r="BGV57" i="2"/>
  <c r="BGW57" i="2"/>
  <c r="BGX57" i="2"/>
  <c r="BGY57" i="2"/>
  <c r="BGZ57" i="2"/>
  <c r="BHA57" i="2"/>
  <c r="BHB57" i="2"/>
  <c r="BHC57" i="2"/>
  <c r="BHD57" i="2"/>
  <c r="BHE57" i="2"/>
  <c r="BHF57" i="2"/>
  <c r="BHG57" i="2"/>
  <c r="BHH57" i="2"/>
  <c r="BHI57" i="2"/>
  <c r="BHJ57" i="2"/>
  <c r="BHK57" i="2"/>
  <c r="BHL57" i="2"/>
  <c r="BHM57" i="2"/>
  <c r="BHN57" i="2"/>
  <c r="BHO57" i="2"/>
  <c r="BHP57" i="2"/>
  <c r="BHQ57" i="2"/>
  <c r="BHR57" i="2"/>
  <c r="BHS57" i="2"/>
  <c r="BHT57" i="2"/>
  <c r="BHU57" i="2"/>
  <c r="BHV57" i="2"/>
  <c r="BHW57" i="2"/>
  <c r="BHX57" i="2"/>
  <c r="BHY57" i="2"/>
  <c r="BHZ57" i="2"/>
  <c r="BIA57" i="2"/>
  <c r="BIB57" i="2"/>
  <c r="BIC57" i="2"/>
  <c r="BID57" i="2"/>
  <c r="BIE57" i="2"/>
  <c r="BIF57" i="2"/>
  <c r="BIG57" i="2"/>
  <c r="BIH57" i="2"/>
  <c r="BII57" i="2"/>
  <c r="BIJ57" i="2"/>
  <c r="BIK57" i="2"/>
  <c r="BIL57" i="2"/>
  <c r="BIM57" i="2"/>
  <c r="BIN57" i="2"/>
  <c r="BIO57" i="2"/>
  <c r="BIP57" i="2"/>
  <c r="BIQ57" i="2"/>
  <c r="BIR57" i="2"/>
  <c r="BIS57" i="2"/>
  <c r="BIT57" i="2"/>
  <c r="BIU57" i="2"/>
  <c r="BIV57" i="2"/>
  <c r="BIW57" i="2"/>
  <c r="BIX57" i="2"/>
  <c r="BIY57" i="2"/>
  <c r="BIZ57" i="2"/>
  <c r="BJA57" i="2"/>
  <c r="BJB57" i="2"/>
  <c r="BJC57" i="2"/>
  <c r="BJD57" i="2"/>
  <c r="BJE57" i="2"/>
  <c r="BJF57" i="2"/>
  <c r="BJG57" i="2"/>
  <c r="BJH57" i="2"/>
  <c r="BJI57" i="2"/>
  <c r="BJJ57" i="2"/>
  <c r="BJK57" i="2"/>
  <c r="BJL57" i="2"/>
  <c r="BJM57" i="2"/>
  <c r="BJN57" i="2"/>
  <c r="BJO57" i="2"/>
  <c r="BJP57" i="2"/>
  <c r="BJQ57" i="2"/>
  <c r="BJR57" i="2"/>
  <c r="BJS57" i="2"/>
  <c r="BJT57" i="2"/>
  <c r="BJU57" i="2"/>
  <c r="BJV57" i="2"/>
  <c r="BJW57" i="2"/>
  <c r="BJX57" i="2"/>
  <c r="BJY57" i="2"/>
  <c r="BJZ57" i="2"/>
  <c r="BKA57" i="2"/>
  <c r="BKB57" i="2"/>
  <c r="BKC57" i="2"/>
  <c r="BKD57" i="2"/>
  <c r="BKE57" i="2"/>
  <c r="BKF57" i="2"/>
  <c r="BKG57" i="2"/>
  <c r="BKH57" i="2"/>
  <c r="BKI57" i="2"/>
  <c r="BKJ57" i="2"/>
  <c r="BKK57" i="2"/>
  <c r="BKL57" i="2"/>
  <c r="BKM57" i="2"/>
  <c r="BKN57" i="2"/>
  <c r="BKO57" i="2"/>
  <c r="BKP57" i="2"/>
  <c r="BKQ57" i="2"/>
  <c r="BKR57" i="2"/>
  <c r="BKS57" i="2"/>
  <c r="BKT57" i="2"/>
  <c r="BKU57" i="2"/>
  <c r="BKV57" i="2"/>
  <c r="BKW57" i="2"/>
  <c r="BKX57" i="2"/>
  <c r="BKY57" i="2"/>
  <c r="BKZ57" i="2"/>
  <c r="BLA57" i="2"/>
  <c r="BLB57" i="2"/>
  <c r="BLC57" i="2"/>
  <c r="BLD57" i="2"/>
  <c r="BLE57" i="2"/>
  <c r="BLF57" i="2"/>
  <c r="BLG57" i="2"/>
  <c r="BLH57" i="2"/>
  <c r="BLI57" i="2"/>
  <c r="BLJ57" i="2"/>
  <c r="BLK57" i="2"/>
  <c r="BLL57" i="2"/>
  <c r="BLM57" i="2"/>
  <c r="BLN57" i="2"/>
  <c r="BLO57" i="2"/>
  <c r="BLP57" i="2"/>
  <c r="BLQ57" i="2"/>
  <c r="BLR57" i="2"/>
  <c r="BLS57" i="2"/>
  <c r="BLT57" i="2"/>
  <c r="BLU57" i="2"/>
  <c r="BLV57" i="2"/>
  <c r="BLW57" i="2"/>
  <c r="BLX57" i="2"/>
  <c r="BLY57" i="2"/>
  <c r="BLZ57" i="2"/>
  <c r="BMA57" i="2"/>
  <c r="BMB57" i="2"/>
  <c r="BMC57" i="2"/>
  <c r="BMD57" i="2"/>
  <c r="BME57" i="2"/>
  <c r="BMF57" i="2"/>
  <c r="BMG57" i="2"/>
  <c r="BMH57" i="2"/>
  <c r="BMI57" i="2"/>
  <c r="BMJ57" i="2"/>
  <c r="BMK57" i="2"/>
  <c r="BML57" i="2"/>
  <c r="BMM57" i="2"/>
  <c r="BMN57" i="2"/>
  <c r="BMO57" i="2"/>
  <c r="BMP57" i="2"/>
  <c r="BMQ57" i="2"/>
  <c r="BMR57" i="2"/>
  <c r="BMS57" i="2"/>
  <c r="BMT57" i="2"/>
  <c r="BMU57" i="2"/>
  <c r="BMV57" i="2"/>
  <c r="BMW57" i="2"/>
  <c r="BMX57" i="2"/>
  <c r="BMY57" i="2"/>
  <c r="BMZ57" i="2"/>
  <c r="BNA57" i="2"/>
  <c r="BNB57" i="2"/>
  <c r="BNC57" i="2"/>
  <c r="BND57" i="2"/>
  <c r="BNE57" i="2"/>
  <c r="BNF57" i="2"/>
  <c r="BNG57" i="2"/>
  <c r="BNH57" i="2"/>
  <c r="BNI57" i="2"/>
  <c r="BNJ57" i="2"/>
  <c r="BNK57" i="2"/>
  <c r="BNL57" i="2"/>
  <c r="BNM57" i="2"/>
  <c r="BNN57" i="2"/>
  <c r="BNO57" i="2"/>
  <c r="BNP57" i="2"/>
  <c r="BNQ57" i="2"/>
  <c r="BNR57" i="2"/>
  <c r="BNS57" i="2"/>
  <c r="BNT57" i="2"/>
  <c r="BNU57" i="2"/>
  <c r="BNV57" i="2"/>
  <c r="BNW57" i="2"/>
  <c r="BNX57" i="2"/>
  <c r="BNY57" i="2"/>
  <c r="BNZ57" i="2"/>
  <c r="BOA57" i="2"/>
  <c r="BOB57" i="2"/>
  <c r="BOC57" i="2"/>
  <c r="BOD57" i="2"/>
  <c r="BOE57" i="2"/>
  <c r="BOF57" i="2"/>
  <c r="BOG57" i="2"/>
  <c r="BOH57" i="2"/>
  <c r="BOI57" i="2"/>
  <c r="BOJ57" i="2"/>
  <c r="BOK57" i="2"/>
  <c r="BOL57" i="2"/>
  <c r="BOM57" i="2"/>
  <c r="BON57" i="2"/>
  <c r="BOO57" i="2"/>
  <c r="BOP57" i="2"/>
  <c r="BOQ57" i="2"/>
  <c r="BOR57" i="2"/>
  <c r="BOS57" i="2"/>
  <c r="BOT57" i="2"/>
  <c r="BOU57" i="2"/>
  <c r="BOV57" i="2"/>
  <c r="BOW57" i="2"/>
  <c r="BOX57" i="2"/>
  <c r="BOY57" i="2"/>
  <c r="BOZ57" i="2"/>
  <c r="BPA57" i="2"/>
  <c r="BPB57" i="2"/>
  <c r="BPC57" i="2"/>
  <c r="BPD57" i="2"/>
  <c r="BPE57" i="2"/>
  <c r="BPF57" i="2"/>
  <c r="BPG57" i="2"/>
  <c r="BPH57" i="2"/>
  <c r="BPI57" i="2"/>
  <c r="BPJ57" i="2"/>
  <c r="BPK57" i="2"/>
  <c r="BPL57" i="2"/>
  <c r="BPM57" i="2"/>
  <c r="BPN57" i="2"/>
  <c r="BPO57" i="2"/>
  <c r="BPP57" i="2"/>
  <c r="BPQ57" i="2"/>
  <c r="BPR57" i="2"/>
  <c r="BPS57" i="2"/>
  <c r="BPT57" i="2"/>
  <c r="BPU57" i="2"/>
  <c r="BPV57" i="2"/>
  <c r="BPW57" i="2"/>
  <c r="BPX57" i="2"/>
  <c r="BPY57" i="2"/>
  <c r="BPZ57" i="2"/>
  <c r="BQA57" i="2"/>
  <c r="BQB57" i="2"/>
  <c r="BQC57" i="2"/>
  <c r="BQD57" i="2"/>
  <c r="BQE57" i="2"/>
  <c r="BQF57" i="2"/>
  <c r="BQG57" i="2"/>
  <c r="BQH57" i="2"/>
  <c r="BQI57" i="2"/>
  <c r="BQJ57" i="2"/>
  <c r="BQK57" i="2"/>
  <c r="BQL57" i="2"/>
  <c r="BQM57" i="2"/>
  <c r="BQN57" i="2"/>
  <c r="BQO57" i="2"/>
  <c r="BQP57" i="2"/>
  <c r="BQQ57" i="2"/>
  <c r="BQR57" i="2"/>
  <c r="BQS57" i="2"/>
  <c r="BQT57" i="2"/>
  <c r="BQU57" i="2"/>
  <c r="BQV57" i="2"/>
  <c r="BQW57" i="2"/>
  <c r="BQX57" i="2"/>
  <c r="BQY57" i="2"/>
  <c r="BQZ57" i="2"/>
  <c r="BRA57" i="2"/>
  <c r="BRB57" i="2"/>
  <c r="BRC57" i="2"/>
  <c r="BRD57" i="2"/>
  <c r="BRE57" i="2"/>
  <c r="BRF57" i="2"/>
  <c r="BRG57" i="2"/>
  <c r="BRH57" i="2"/>
  <c r="BRI57" i="2"/>
  <c r="BRJ57" i="2"/>
  <c r="BRK57" i="2"/>
  <c r="BRL57" i="2"/>
  <c r="BRM57" i="2"/>
  <c r="BRN57" i="2"/>
  <c r="BRO57" i="2"/>
  <c r="BRP57" i="2"/>
  <c r="BRQ57" i="2"/>
  <c r="BRR57" i="2"/>
  <c r="BRS57" i="2"/>
  <c r="BRT57" i="2"/>
  <c r="BRU57" i="2"/>
  <c r="BRV57" i="2"/>
  <c r="BRW57" i="2"/>
  <c r="BRX57" i="2"/>
  <c r="BRY57" i="2"/>
  <c r="BRZ57" i="2"/>
  <c r="BSA57" i="2"/>
  <c r="BSB57" i="2"/>
  <c r="BSC57" i="2"/>
  <c r="BSD57" i="2"/>
  <c r="BSE57" i="2"/>
  <c r="BSF57" i="2"/>
  <c r="BSG57" i="2"/>
  <c r="BSH57" i="2"/>
  <c r="BSI57" i="2"/>
  <c r="BSJ57" i="2"/>
  <c r="BSK57" i="2"/>
  <c r="BSL57" i="2"/>
  <c r="BSM57" i="2"/>
  <c r="BSN57" i="2"/>
  <c r="BSO57" i="2"/>
  <c r="BSP57" i="2"/>
  <c r="BSQ57" i="2"/>
  <c r="BSR57" i="2"/>
  <c r="BSS57" i="2"/>
  <c r="BST57" i="2"/>
  <c r="BSU57" i="2"/>
  <c r="BSV57" i="2"/>
  <c r="BSW57" i="2"/>
  <c r="BSX57" i="2"/>
  <c r="BSY57" i="2"/>
  <c r="BSZ57" i="2"/>
  <c r="BTA57" i="2"/>
  <c r="BTB57" i="2"/>
  <c r="BTC57" i="2"/>
  <c r="BTD57" i="2"/>
  <c r="BTE57" i="2"/>
  <c r="BTF57" i="2"/>
  <c r="BTG57" i="2"/>
  <c r="BTH57" i="2"/>
  <c r="BTI57" i="2"/>
  <c r="BTJ57" i="2"/>
  <c r="BTK57" i="2"/>
  <c r="BTL57" i="2"/>
  <c r="BTM57" i="2"/>
  <c r="BTN57" i="2"/>
  <c r="BTO57" i="2"/>
  <c r="BTP57" i="2"/>
  <c r="BTQ57" i="2"/>
  <c r="BTR57" i="2"/>
  <c r="BTS57" i="2"/>
  <c r="BTT57" i="2"/>
  <c r="BTU57" i="2"/>
  <c r="BTV57" i="2"/>
  <c r="BTW57" i="2"/>
  <c r="BTX57" i="2"/>
  <c r="BTY57" i="2"/>
  <c r="BTZ57" i="2"/>
  <c r="BUA57" i="2"/>
  <c r="BUB57" i="2"/>
  <c r="BUC57" i="2"/>
  <c r="BUD57" i="2"/>
  <c r="BUE57" i="2"/>
  <c r="BUF57" i="2"/>
  <c r="BUG57" i="2"/>
  <c r="BUH57" i="2"/>
  <c r="BUI57" i="2"/>
  <c r="BUJ57" i="2"/>
  <c r="BUK57" i="2"/>
  <c r="BUL57" i="2"/>
  <c r="BUM57" i="2"/>
  <c r="BUN57" i="2"/>
  <c r="BUO57" i="2"/>
  <c r="BUP57" i="2"/>
  <c r="BUQ57" i="2"/>
  <c r="BUR57" i="2"/>
  <c r="BUS57" i="2"/>
  <c r="BUT57" i="2"/>
  <c r="BUU57" i="2"/>
  <c r="BUV57" i="2"/>
  <c r="BUW57" i="2"/>
  <c r="BUX57" i="2"/>
  <c r="BUY57" i="2"/>
  <c r="BUZ57" i="2"/>
  <c r="BVA57" i="2"/>
  <c r="BVB57" i="2"/>
  <c r="BVC57" i="2"/>
  <c r="BVD57" i="2"/>
  <c r="BVE57" i="2"/>
  <c r="BVF57" i="2"/>
  <c r="BVG57" i="2"/>
  <c r="BVH57" i="2"/>
  <c r="BVI57" i="2"/>
  <c r="BVJ57" i="2"/>
  <c r="BVK57" i="2"/>
  <c r="BVL57" i="2"/>
  <c r="BVM57" i="2"/>
  <c r="BVN57" i="2"/>
  <c r="BVO57" i="2"/>
  <c r="BVP57" i="2"/>
  <c r="BVQ57" i="2"/>
  <c r="BVR57" i="2"/>
  <c r="BVS57" i="2"/>
  <c r="BVT57" i="2"/>
  <c r="BVU57" i="2"/>
  <c r="BVV57" i="2"/>
  <c r="BVW57" i="2"/>
  <c r="BVX57" i="2"/>
  <c r="BVY57" i="2"/>
  <c r="BVZ57" i="2"/>
  <c r="BWA57" i="2"/>
  <c r="BWB57" i="2"/>
  <c r="BWC57" i="2"/>
  <c r="BWD57" i="2"/>
  <c r="BWE57" i="2"/>
  <c r="BWF57" i="2"/>
  <c r="BWG57" i="2"/>
  <c r="BWH57" i="2"/>
  <c r="BWI57" i="2"/>
  <c r="BWJ57" i="2"/>
  <c r="BWK57" i="2"/>
  <c r="BWL57" i="2"/>
  <c r="BWM57" i="2"/>
  <c r="BWN57" i="2"/>
  <c r="BWO57" i="2"/>
  <c r="BWP57" i="2"/>
  <c r="BWQ57" i="2"/>
  <c r="BWR57" i="2"/>
  <c r="BWS57" i="2"/>
  <c r="BWT57" i="2"/>
  <c r="BWU57" i="2"/>
  <c r="BWV57" i="2"/>
  <c r="BWW57" i="2"/>
  <c r="BWX57" i="2"/>
  <c r="BWY57" i="2"/>
  <c r="BWZ57" i="2"/>
  <c r="BXA57" i="2"/>
  <c r="BXB57" i="2"/>
  <c r="BXC57" i="2"/>
  <c r="BXD57" i="2"/>
  <c r="BXE57" i="2"/>
  <c r="BXF57" i="2"/>
  <c r="BXG57" i="2"/>
  <c r="BXH57" i="2"/>
  <c r="BXI57" i="2"/>
  <c r="BXJ57" i="2"/>
  <c r="BXK57" i="2"/>
  <c r="BXL57" i="2"/>
  <c r="BXM57" i="2"/>
  <c r="BXN57" i="2"/>
  <c r="BXO57" i="2"/>
  <c r="BXP57" i="2"/>
  <c r="BXQ57" i="2"/>
  <c r="BXR57" i="2"/>
  <c r="BXS57" i="2"/>
  <c r="BXT57" i="2"/>
  <c r="BXU57" i="2"/>
  <c r="BXV57" i="2"/>
  <c r="BXW57" i="2"/>
  <c r="BXX57" i="2"/>
  <c r="BXY57" i="2"/>
  <c r="BXZ57" i="2"/>
  <c r="BYA57" i="2"/>
  <c r="BYB57" i="2"/>
  <c r="BYC57" i="2"/>
  <c r="BYD57" i="2"/>
  <c r="BYE57" i="2"/>
  <c r="BYF57" i="2"/>
  <c r="BYG57" i="2"/>
  <c r="BYH57" i="2"/>
  <c r="BYI57" i="2"/>
  <c r="BYJ57" i="2"/>
  <c r="BYK57" i="2"/>
  <c r="BYL57" i="2"/>
  <c r="BYM57" i="2"/>
  <c r="BYN57" i="2"/>
  <c r="BYO57" i="2"/>
  <c r="BYP57" i="2"/>
  <c r="BYQ57" i="2"/>
  <c r="BYR57" i="2"/>
  <c r="BYS57" i="2"/>
  <c r="BYT57" i="2"/>
  <c r="BYU57" i="2"/>
  <c r="BYV57" i="2"/>
  <c r="BYW57" i="2"/>
  <c r="BYX57" i="2"/>
  <c r="BYY57" i="2"/>
  <c r="BYZ57" i="2"/>
  <c r="BZA57" i="2"/>
  <c r="BZB57" i="2"/>
  <c r="BZC57" i="2"/>
  <c r="BZD57" i="2"/>
  <c r="BZE57" i="2"/>
  <c r="BZF57" i="2"/>
  <c r="BZG57" i="2"/>
  <c r="BZH57" i="2"/>
  <c r="BZI57" i="2"/>
  <c r="BZJ57" i="2"/>
  <c r="BZK57" i="2"/>
  <c r="BZL57" i="2"/>
  <c r="BZM57" i="2"/>
  <c r="BZN57" i="2"/>
  <c r="BZO57" i="2"/>
  <c r="BZP57" i="2"/>
  <c r="BZQ57" i="2"/>
  <c r="BZR57" i="2"/>
  <c r="BZS57" i="2"/>
  <c r="BZT57" i="2"/>
  <c r="BZU57" i="2"/>
  <c r="BZV57" i="2"/>
  <c r="BZW57" i="2"/>
  <c r="BZX57" i="2"/>
  <c r="BZY57" i="2"/>
  <c r="BZZ57" i="2"/>
  <c r="CAA57" i="2"/>
  <c r="CAB57" i="2"/>
  <c r="CAC57" i="2"/>
  <c r="CAD57" i="2"/>
  <c r="CAE57" i="2"/>
  <c r="CAF57" i="2"/>
  <c r="CAG57" i="2"/>
  <c r="CAH57" i="2"/>
  <c r="CAI57" i="2"/>
  <c r="CAJ57" i="2"/>
  <c r="CAK57" i="2"/>
  <c r="CAL57" i="2"/>
  <c r="CAM57" i="2"/>
  <c r="CAN57" i="2"/>
  <c r="CAO57" i="2"/>
  <c r="CAP57" i="2"/>
  <c r="CAQ57" i="2"/>
  <c r="CAR57" i="2"/>
  <c r="CAS57" i="2"/>
  <c r="CAT57" i="2"/>
  <c r="CAU57" i="2"/>
  <c r="CAV57" i="2"/>
  <c r="CAW57" i="2"/>
  <c r="CAX57" i="2"/>
  <c r="CAY57" i="2"/>
  <c r="CAZ57" i="2"/>
  <c r="CBA57" i="2"/>
  <c r="CBB57" i="2"/>
  <c r="CBC57" i="2"/>
  <c r="CBD57" i="2"/>
  <c r="CBE57" i="2"/>
  <c r="CBF57" i="2"/>
  <c r="CBG57" i="2"/>
  <c r="CBH57" i="2"/>
  <c r="CBI57" i="2"/>
  <c r="CBJ57" i="2"/>
  <c r="CBK57" i="2"/>
  <c r="CBL57" i="2"/>
  <c r="CBM57" i="2"/>
  <c r="CBN57" i="2"/>
  <c r="CBO57" i="2"/>
  <c r="CBP57" i="2"/>
  <c r="CBQ57" i="2"/>
  <c r="CBR57" i="2"/>
  <c r="CBS57" i="2"/>
  <c r="CBT57" i="2"/>
  <c r="CBU57" i="2"/>
  <c r="CBV57" i="2"/>
  <c r="CBW57" i="2"/>
  <c r="CBX57" i="2"/>
  <c r="CBY57" i="2"/>
  <c r="CBZ57" i="2"/>
  <c r="CCA57" i="2"/>
  <c r="CCB57" i="2"/>
  <c r="CCC57" i="2"/>
  <c r="CCD57" i="2"/>
  <c r="CCE57" i="2"/>
  <c r="CCF57" i="2"/>
  <c r="CCG57" i="2"/>
  <c r="CCH57" i="2"/>
  <c r="CCI57" i="2"/>
  <c r="CCJ57" i="2"/>
  <c r="CCK57" i="2"/>
  <c r="CCL57" i="2"/>
  <c r="CCM57" i="2"/>
  <c r="CCN57" i="2"/>
  <c r="CCO57" i="2"/>
  <c r="CCP57" i="2"/>
  <c r="CCQ57" i="2"/>
  <c r="CCR57" i="2"/>
  <c r="CCS57" i="2"/>
  <c r="CCT57" i="2"/>
  <c r="CCU57" i="2"/>
  <c r="CCV57" i="2"/>
  <c r="CCW57" i="2"/>
  <c r="CCX57" i="2"/>
  <c r="CCY57" i="2"/>
  <c r="CCZ57" i="2"/>
  <c r="CDA57" i="2"/>
  <c r="CDB57" i="2"/>
  <c r="CDC57" i="2"/>
  <c r="CDD57" i="2"/>
  <c r="CDE57" i="2"/>
  <c r="CDF57" i="2"/>
  <c r="CDG57" i="2"/>
  <c r="CDH57" i="2"/>
  <c r="CDI57" i="2"/>
  <c r="CDJ57" i="2"/>
  <c r="CDK57" i="2"/>
  <c r="CDL57" i="2"/>
  <c r="CDM57" i="2"/>
  <c r="CDN57" i="2"/>
  <c r="CDO57" i="2"/>
  <c r="CDP57" i="2"/>
  <c r="CDQ57" i="2"/>
  <c r="CDR57" i="2"/>
  <c r="CDS57" i="2"/>
  <c r="CDT57" i="2"/>
  <c r="CDU57" i="2"/>
  <c r="CDV57" i="2"/>
  <c r="CDW57" i="2"/>
  <c r="CDX57" i="2"/>
  <c r="CDY57" i="2"/>
  <c r="CDZ57" i="2"/>
  <c r="CEA57" i="2"/>
  <c r="CEB57" i="2"/>
  <c r="CEC57" i="2"/>
  <c r="CED57" i="2"/>
  <c r="CEE57" i="2"/>
  <c r="CEF57" i="2"/>
  <c r="CEG57" i="2"/>
  <c r="CEH57" i="2"/>
  <c r="CEI57" i="2"/>
  <c r="CEJ57" i="2"/>
  <c r="CEK57" i="2"/>
  <c r="CEL57" i="2"/>
  <c r="CEM57" i="2"/>
  <c r="CEN57" i="2"/>
  <c r="CEO57" i="2"/>
  <c r="CEP57" i="2"/>
  <c r="CEQ57" i="2"/>
  <c r="CER57" i="2"/>
  <c r="CES57" i="2"/>
  <c r="CET57" i="2"/>
  <c r="CEU57" i="2"/>
  <c r="CEV57" i="2"/>
  <c r="CEW57" i="2"/>
  <c r="CEX57" i="2"/>
  <c r="CEY57" i="2"/>
  <c r="CEZ57" i="2"/>
  <c r="CFA57" i="2"/>
  <c r="CFB57" i="2"/>
  <c r="CFC57" i="2"/>
  <c r="CFD57" i="2"/>
  <c r="CFE57" i="2"/>
  <c r="CFF57" i="2"/>
  <c r="CFG57" i="2"/>
  <c r="CFH57" i="2"/>
  <c r="CFI57" i="2"/>
  <c r="CFJ57" i="2"/>
  <c r="CFK57" i="2"/>
  <c r="CFL57" i="2"/>
  <c r="CFM57" i="2"/>
  <c r="CFN57" i="2"/>
  <c r="CFO57" i="2"/>
  <c r="CFP57" i="2"/>
  <c r="CFQ57" i="2"/>
  <c r="CFR57" i="2"/>
  <c r="CFS57" i="2"/>
  <c r="CFT57" i="2"/>
  <c r="CFU57" i="2"/>
  <c r="CFV57" i="2"/>
  <c r="CFW57" i="2"/>
  <c r="CFX57" i="2"/>
  <c r="CFY57" i="2"/>
  <c r="CFZ57" i="2"/>
  <c r="CGA57" i="2"/>
  <c r="CGB57" i="2"/>
  <c r="CGC57" i="2"/>
  <c r="CGD57" i="2"/>
  <c r="CGE57" i="2"/>
  <c r="CGF57" i="2"/>
  <c r="CGG57" i="2"/>
  <c r="CGH57" i="2"/>
  <c r="CGI57" i="2"/>
  <c r="CGJ57" i="2"/>
  <c r="CGK57" i="2"/>
  <c r="CGL57" i="2"/>
  <c r="CGM57" i="2"/>
  <c r="CGN57" i="2"/>
  <c r="CGO57" i="2"/>
  <c r="CGP57" i="2"/>
  <c r="CGQ57" i="2"/>
  <c r="CGR57" i="2"/>
  <c r="CGS57" i="2"/>
  <c r="CGT57" i="2"/>
  <c r="CGU57" i="2"/>
  <c r="CGV57" i="2"/>
  <c r="CGW57" i="2"/>
  <c r="CGX57" i="2"/>
  <c r="CGY57" i="2"/>
  <c r="CGZ57" i="2"/>
  <c r="CHA57" i="2"/>
  <c r="CHB57" i="2"/>
  <c r="CHC57" i="2"/>
  <c r="CHD57" i="2"/>
  <c r="CHE57" i="2"/>
  <c r="CHF57" i="2"/>
  <c r="CHG57" i="2"/>
  <c r="CHH57" i="2"/>
  <c r="CHI57" i="2"/>
  <c r="CHJ57" i="2"/>
  <c r="CHK57" i="2"/>
  <c r="CHL57" i="2"/>
  <c r="CHM57" i="2"/>
  <c r="CHN57" i="2"/>
  <c r="CHO57" i="2"/>
  <c r="CHP57" i="2"/>
  <c r="CHQ57" i="2"/>
  <c r="CHR57" i="2"/>
  <c r="CHS57" i="2"/>
  <c r="CHT57" i="2"/>
  <c r="CHU57" i="2"/>
  <c r="CHV57" i="2"/>
  <c r="CHW57" i="2"/>
  <c r="CHX57" i="2"/>
  <c r="CHY57" i="2"/>
  <c r="CHZ57" i="2"/>
  <c r="CIA57" i="2"/>
  <c r="CIB57" i="2"/>
  <c r="CIC57" i="2"/>
  <c r="CID57" i="2"/>
  <c r="CIE57" i="2"/>
  <c r="CIF57" i="2"/>
  <c r="CIG57" i="2"/>
  <c r="CIH57" i="2"/>
  <c r="CII57" i="2"/>
  <c r="CIJ57" i="2"/>
  <c r="CIK57" i="2"/>
  <c r="CIL57" i="2"/>
  <c r="CIM57" i="2"/>
  <c r="CIN57" i="2"/>
  <c r="CIO57" i="2"/>
  <c r="CIP57" i="2"/>
  <c r="CIQ57" i="2"/>
  <c r="CIR57" i="2"/>
  <c r="CIS57" i="2"/>
  <c r="CIT57" i="2"/>
  <c r="CIU57" i="2"/>
  <c r="CIV57" i="2"/>
  <c r="CIW57" i="2"/>
  <c r="CIX57" i="2"/>
  <c r="CIY57" i="2"/>
  <c r="CIZ57" i="2"/>
  <c r="CJA57" i="2"/>
  <c r="CJB57" i="2"/>
  <c r="CJC57" i="2"/>
  <c r="CJD57" i="2"/>
  <c r="CJE57" i="2"/>
  <c r="CJF57" i="2"/>
  <c r="CJG57" i="2"/>
  <c r="CJH57" i="2"/>
  <c r="CJI57" i="2"/>
  <c r="CJJ57" i="2"/>
  <c r="CJK57" i="2"/>
  <c r="CJL57" i="2"/>
  <c r="CJM57" i="2"/>
  <c r="CJN57" i="2"/>
  <c r="CJO57" i="2"/>
  <c r="CJP57" i="2"/>
  <c r="CJQ57" i="2"/>
  <c r="CJR57" i="2"/>
  <c r="CJS57" i="2"/>
  <c r="CJT57" i="2"/>
  <c r="CJU57" i="2"/>
  <c r="CJV57" i="2"/>
  <c r="CJW57" i="2"/>
  <c r="CJX57" i="2"/>
  <c r="CJY57" i="2"/>
  <c r="CJZ57" i="2"/>
  <c r="CKA57" i="2"/>
  <c r="CKB57" i="2"/>
  <c r="CKC57" i="2"/>
  <c r="CKD57" i="2"/>
  <c r="CKE57" i="2"/>
  <c r="CKF57" i="2"/>
  <c r="CKG57" i="2"/>
  <c r="CKH57" i="2"/>
  <c r="CKI57" i="2"/>
  <c r="CKJ57" i="2"/>
  <c r="CKK57" i="2"/>
  <c r="CKL57" i="2"/>
  <c r="CKM57" i="2"/>
  <c r="CKN57" i="2"/>
  <c r="CKO57" i="2"/>
  <c r="CKP57" i="2"/>
  <c r="CKQ57" i="2"/>
  <c r="CKR57" i="2"/>
  <c r="CKS57" i="2"/>
  <c r="CKT57" i="2"/>
  <c r="CKU57" i="2"/>
  <c r="CKV57" i="2"/>
  <c r="CKW57" i="2"/>
  <c r="CKX57" i="2"/>
  <c r="CKY57" i="2"/>
  <c r="CKZ57" i="2"/>
  <c r="CLA57" i="2"/>
  <c r="CLB57" i="2"/>
  <c r="CLC57" i="2"/>
  <c r="CLD57" i="2"/>
  <c r="CLE57" i="2"/>
  <c r="CLF57" i="2"/>
  <c r="CLG57" i="2"/>
  <c r="CLH57" i="2"/>
  <c r="CLI57" i="2"/>
  <c r="CLJ57" i="2"/>
  <c r="CLK57" i="2"/>
  <c r="CLL57" i="2"/>
  <c r="CLM57" i="2"/>
  <c r="CLN57" i="2"/>
  <c r="CLO57" i="2"/>
  <c r="CLP57" i="2"/>
  <c r="CLQ57" i="2"/>
  <c r="CLR57" i="2"/>
  <c r="CLS57" i="2"/>
  <c r="CLT57" i="2"/>
  <c r="CLU57" i="2"/>
  <c r="CLV57" i="2"/>
  <c r="CLW57" i="2"/>
  <c r="CLX57" i="2"/>
  <c r="CLY57" i="2"/>
  <c r="CLZ57" i="2"/>
  <c r="CMA57" i="2"/>
  <c r="CMB57" i="2"/>
  <c r="CMC57" i="2"/>
  <c r="CMD57" i="2"/>
  <c r="CME57" i="2"/>
  <c r="CMF57" i="2"/>
  <c r="CMG57" i="2"/>
  <c r="CMH57" i="2"/>
  <c r="CMI57" i="2"/>
  <c r="CMJ57" i="2"/>
  <c r="CMK57" i="2"/>
  <c r="CML57" i="2"/>
  <c r="CMM57" i="2"/>
  <c r="CMN57" i="2"/>
  <c r="CMO57" i="2"/>
  <c r="CMP57" i="2"/>
  <c r="CMQ57" i="2"/>
  <c r="CMR57" i="2"/>
  <c r="CMS57" i="2"/>
  <c r="CMT57" i="2"/>
  <c r="CMU57" i="2"/>
  <c r="CMV57" i="2"/>
  <c r="CMW57" i="2"/>
  <c r="CMX57" i="2"/>
  <c r="CMY57" i="2"/>
  <c r="CMZ57" i="2"/>
  <c r="CNA57" i="2"/>
  <c r="CNB57" i="2"/>
  <c r="CNC57" i="2"/>
  <c r="CND57" i="2"/>
  <c r="CNE57" i="2"/>
  <c r="CNF57" i="2"/>
  <c r="CNG57" i="2"/>
  <c r="CNH57" i="2"/>
  <c r="CNI57" i="2"/>
  <c r="CNJ57" i="2"/>
  <c r="CNK57" i="2"/>
  <c r="CNL57" i="2"/>
  <c r="CNM57" i="2"/>
  <c r="CNN57" i="2"/>
  <c r="CNO57" i="2"/>
  <c r="CNP57" i="2"/>
  <c r="CNQ57" i="2"/>
  <c r="CNR57" i="2"/>
  <c r="CNS57" i="2"/>
  <c r="CNT57" i="2"/>
  <c r="CNU57" i="2"/>
  <c r="CNV57" i="2"/>
  <c r="CNW57" i="2"/>
  <c r="CNX57" i="2"/>
  <c r="CNY57" i="2"/>
  <c r="CNZ57" i="2"/>
  <c r="COA57" i="2"/>
  <c r="COB57" i="2"/>
  <c r="COC57" i="2"/>
  <c r="COD57" i="2"/>
  <c r="COE57" i="2"/>
  <c r="COF57" i="2"/>
  <c r="COG57" i="2"/>
  <c r="COH57" i="2"/>
  <c r="COI57" i="2"/>
  <c r="COJ57" i="2"/>
  <c r="COK57" i="2"/>
  <c r="COL57" i="2"/>
  <c r="COM57" i="2"/>
  <c r="CON57" i="2"/>
  <c r="COO57" i="2"/>
  <c r="COP57" i="2"/>
  <c r="COQ57" i="2"/>
  <c r="COR57" i="2"/>
  <c r="COS57" i="2"/>
  <c r="COT57" i="2"/>
  <c r="COU57" i="2"/>
  <c r="COV57" i="2"/>
  <c r="COW57" i="2"/>
  <c r="COX57" i="2"/>
  <c r="COY57" i="2"/>
  <c r="COZ57" i="2"/>
  <c r="CPA57" i="2"/>
  <c r="CPB57" i="2"/>
  <c r="CPC57" i="2"/>
  <c r="CPD57" i="2"/>
  <c r="CPE57" i="2"/>
  <c r="CPF57" i="2"/>
  <c r="CPG57" i="2"/>
  <c r="CPH57" i="2"/>
  <c r="CPI57" i="2"/>
  <c r="CPJ57" i="2"/>
  <c r="CPK57" i="2"/>
  <c r="CPL57" i="2"/>
  <c r="CPM57" i="2"/>
  <c r="CPN57" i="2"/>
  <c r="CPO57" i="2"/>
  <c r="CPP57" i="2"/>
  <c r="CPQ57" i="2"/>
  <c r="CPR57" i="2"/>
  <c r="CPS57" i="2"/>
  <c r="CPT57" i="2"/>
  <c r="CPU57" i="2"/>
  <c r="CPV57" i="2"/>
  <c r="CPW57" i="2"/>
  <c r="CPX57" i="2"/>
  <c r="CPY57" i="2"/>
  <c r="CPZ57" i="2"/>
  <c r="CQA57" i="2"/>
  <c r="CQB57" i="2"/>
  <c r="CQC57" i="2"/>
  <c r="CQD57" i="2"/>
  <c r="CQE57" i="2"/>
  <c r="CQF57" i="2"/>
  <c r="CQG57" i="2"/>
  <c r="CQH57" i="2"/>
  <c r="CQI57" i="2"/>
  <c r="CQJ57" i="2"/>
  <c r="CQK57" i="2"/>
  <c r="CQL57" i="2"/>
  <c r="CQM57" i="2"/>
  <c r="CQN57" i="2"/>
  <c r="CQO57" i="2"/>
  <c r="CQP57" i="2"/>
  <c r="CQQ57" i="2"/>
  <c r="CQR57" i="2"/>
  <c r="CQS57" i="2"/>
  <c r="CQT57" i="2"/>
  <c r="CQU57" i="2"/>
  <c r="CQV57" i="2"/>
  <c r="CQW57" i="2"/>
  <c r="CQX57" i="2"/>
  <c r="CQY57" i="2"/>
  <c r="CQZ57" i="2"/>
  <c r="CRA57" i="2"/>
  <c r="CRB57" i="2"/>
  <c r="CRC57" i="2"/>
  <c r="CRD57" i="2"/>
  <c r="CRE57" i="2"/>
  <c r="CRF57" i="2"/>
  <c r="CRG57" i="2"/>
  <c r="CRH57" i="2"/>
  <c r="CRI57" i="2"/>
  <c r="CRJ57" i="2"/>
  <c r="CRK57" i="2"/>
  <c r="CRL57" i="2"/>
  <c r="CRM57" i="2"/>
  <c r="CRN57" i="2"/>
  <c r="CRO57" i="2"/>
  <c r="CRP57" i="2"/>
  <c r="CRQ57" i="2"/>
  <c r="CRR57" i="2"/>
  <c r="CRS57" i="2"/>
  <c r="CRT57" i="2"/>
  <c r="CRU57" i="2"/>
  <c r="CRV57" i="2"/>
  <c r="CRW57" i="2"/>
  <c r="CRX57" i="2"/>
  <c r="CRY57" i="2"/>
  <c r="CRZ57" i="2"/>
  <c r="CSA57" i="2"/>
  <c r="CSB57" i="2"/>
  <c r="CSC57" i="2"/>
  <c r="CSD57" i="2"/>
  <c r="CSE57" i="2"/>
  <c r="CSF57" i="2"/>
  <c r="CSG57" i="2"/>
  <c r="CSH57" i="2"/>
  <c r="CSI57" i="2"/>
  <c r="CSJ57" i="2"/>
  <c r="CSK57" i="2"/>
  <c r="CSL57" i="2"/>
  <c r="CSM57" i="2"/>
  <c r="CSN57" i="2"/>
  <c r="CSO57" i="2"/>
  <c r="CSP57" i="2"/>
  <c r="CSQ57" i="2"/>
  <c r="CSR57" i="2"/>
  <c r="CSS57" i="2"/>
  <c r="CST57" i="2"/>
  <c r="CSU57" i="2"/>
  <c r="CSV57" i="2"/>
  <c r="CSW57" i="2"/>
  <c r="CSX57" i="2"/>
  <c r="CSY57" i="2"/>
  <c r="CSZ57" i="2"/>
  <c r="CTA57" i="2"/>
  <c r="CTB57" i="2"/>
  <c r="CTC57" i="2"/>
  <c r="CTD57" i="2"/>
  <c r="CTE57" i="2"/>
  <c r="CTF57" i="2"/>
  <c r="CTG57" i="2"/>
  <c r="CTH57" i="2"/>
  <c r="CTI57" i="2"/>
  <c r="CTJ57" i="2"/>
  <c r="CTK57" i="2"/>
  <c r="CTL57" i="2"/>
  <c r="CTM57" i="2"/>
  <c r="CTN57" i="2"/>
  <c r="CTO57" i="2"/>
  <c r="CTP57" i="2"/>
  <c r="CTQ57" i="2"/>
  <c r="CTR57" i="2"/>
  <c r="CTS57" i="2"/>
  <c r="CTT57" i="2"/>
  <c r="CTU57" i="2"/>
  <c r="CTV57" i="2"/>
  <c r="CTW57" i="2"/>
  <c r="CTX57" i="2"/>
  <c r="CTY57" i="2"/>
  <c r="CTZ57" i="2"/>
  <c r="CUA57" i="2"/>
  <c r="CUB57" i="2"/>
  <c r="CUC57" i="2"/>
  <c r="CUD57" i="2"/>
  <c r="CUE57" i="2"/>
  <c r="CUF57" i="2"/>
  <c r="CUG57" i="2"/>
  <c r="CUH57" i="2"/>
  <c r="CUI57" i="2"/>
  <c r="CUJ57" i="2"/>
  <c r="CUK57" i="2"/>
  <c r="CUL57" i="2"/>
  <c r="CUM57" i="2"/>
  <c r="CUN57" i="2"/>
  <c r="CUO57" i="2"/>
  <c r="CUP57" i="2"/>
  <c r="CUQ57" i="2"/>
  <c r="CUR57" i="2"/>
  <c r="CUS57" i="2"/>
  <c r="CUT57" i="2"/>
  <c r="CUU57" i="2"/>
  <c r="CUV57" i="2"/>
  <c r="CUW57" i="2"/>
  <c r="CUX57" i="2"/>
  <c r="CUY57" i="2"/>
  <c r="CUZ57" i="2"/>
  <c r="CVA57" i="2"/>
  <c r="CVB57" i="2"/>
  <c r="CVC57" i="2"/>
  <c r="CVD57" i="2"/>
  <c r="CVE57" i="2"/>
  <c r="CVF57" i="2"/>
  <c r="CVG57" i="2"/>
  <c r="CVH57" i="2"/>
  <c r="CVI57" i="2"/>
  <c r="CVJ57" i="2"/>
  <c r="CVK57" i="2"/>
  <c r="CVL57" i="2"/>
  <c r="CVM57" i="2"/>
  <c r="CVN57" i="2"/>
  <c r="CVO57" i="2"/>
  <c r="CVP57" i="2"/>
  <c r="CVQ57" i="2"/>
  <c r="CVR57" i="2"/>
  <c r="CVS57" i="2"/>
  <c r="CVT57" i="2"/>
  <c r="CVU57" i="2"/>
  <c r="CVV57" i="2"/>
  <c r="CVW57" i="2"/>
  <c r="CVX57" i="2"/>
  <c r="CVY57" i="2"/>
  <c r="CVZ57" i="2"/>
  <c r="CWA57" i="2"/>
  <c r="CWB57" i="2"/>
  <c r="CWC57" i="2"/>
  <c r="CWD57" i="2"/>
  <c r="CWE57" i="2"/>
  <c r="CWF57" i="2"/>
  <c r="CWG57" i="2"/>
  <c r="CWH57" i="2"/>
  <c r="CWI57" i="2"/>
  <c r="CWJ57" i="2"/>
  <c r="CWK57" i="2"/>
  <c r="CWL57" i="2"/>
  <c r="CWM57" i="2"/>
  <c r="CWN57" i="2"/>
  <c r="CWO57" i="2"/>
  <c r="CWP57" i="2"/>
  <c r="CWQ57" i="2"/>
  <c r="CWR57" i="2"/>
  <c r="CWS57" i="2"/>
  <c r="CWT57" i="2"/>
  <c r="CWU57" i="2"/>
  <c r="CWV57" i="2"/>
  <c r="CWW57" i="2"/>
  <c r="CWX57" i="2"/>
  <c r="CWY57" i="2"/>
  <c r="CWZ57" i="2"/>
  <c r="CXA57" i="2"/>
  <c r="CXB57" i="2"/>
  <c r="CXC57" i="2"/>
  <c r="CXD57" i="2"/>
  <c r="CXE57" i="2"/>
  <c r="CXF57" i="2"/>
  <c r="CXG57" i="2"/>
  <c r="CXH57" i="2"/>
  <c r="CXI57" i="2"/>
  <c r="CXJ57" i="2"/>
  <c r="CXK57" i="2"/>
  <c r="CXL57" i="2"/>
  <c r="CXM57" i="2"/>
  <c r="CXN57" i="2"/>
  <c r="CXO57" i="2"/>
  <c r="CXP57" i="2"/>
  <c r="CXQ57" i="2"/>
  <c r="CXR57" i="2"/>
  <c r="CXS57" i="2"/>
  <c r="CXT57" i="2"/>
  <c r="CXU57" i="2"/>
  <c r="CXV57" i="2"/>
  <c r="CXW57" i="2"/>
  <c r="CXX57" i="2"/>
  <c r="CXY57" i="2"/>
  <c r="CXZ57" i="2"/>
  <c r="CYA57" i="2"/>
  <c r="CYB57" i="2"/>
  <c r="CYC57" i="2"/>
  <c r="CYD57" i="2"/>
  <c r="CYE57" i="2"/>
  <c r="CYF57" i="2"/>
  <c r="CYG57" i="2"/>
  <c r="CYH57" i="2"/>
  <c r="CYI57" i="2"/>
  <c r="CYJ57" i="2"/>
  <c r="CYK57" i="2"/>
  <c r="CYL57" i="2"/>
  <c r="CYM57" i="2"/>
  <c r="CYN57" i="2"/>
  <c r="CYO57" i="2"/>
  <c r="CYP57" i="2"/>
  <c r="CYQ57" i="2"/>
  <c r="CYR57" i="2"/>
  <c r="CYS57" i="2"/>
  <c r="CYT57" i="2"/>
  <c r="CYU57" i="2"/>
  <c r="CYV57" i="2"/>
  <c r="CYW57" i="2"/>
  <c r="CYX57" i="2"/>
  <c r="CYY57" i="2"/>
  <c r="CYZ57" i="2"/>
  <c r="CZA57" i="2"/>
  <c r="CZB57" i="2"/>
  <c r="CZC57" i="2"/>
  <c r="CZD57" i="2"/>
  <c r="CZE57" i="2"/>
  <c r="CZF57" i="2"/>
  <c r="CZG57" i="2"/>
  <c r="CZH57" i="2"/>
  <c r="CZI57" i="2"/>
  <c r="CZJ57" i="2"/>
  <c r="CZK57" i="2"/>
  <c r="CZL57" i="2"/>
  <c r="CZM57" i="2"/>
  <c r="CZN57" i="2"/>
  <c r="CZO57" i="2"/>
  <c r="CZP57" i="2"/>
  <c r="CZQ57" i="2"/>
  <c r="CZR57" i="2"/>
  <c r="CZS57" i="2"/>
  <c r="CZT57" i="2"/>
  <c r="CZU57" i="2"/>
  <c r="CZV57" i="2"/>
  <c r="CZW57" i="2"/>
  <c r="CZX57" i="2"/>
  <c r="CZY57" i="2"/>
  <c r="CZZ57" i="2"/>
  <c r="DAA57" i="2"/>
  <c r="DAB57" i="2"/>
  <c r="DAC57" i="2"/>
  <c r="DAD57" i="2"/>
  <c r="DAE57" i="2"/>
  <c r="DAF57" i="2"/>
  <c r="DAG57" i="2"/>
  <c r="DAH57" i="2"/>
  <c r="DAI57" i="2"/>
  <c r="DAJ57" i="2"/>
  <c r="DAK57" i="2"/>
  <c r="DAL57" i="2"/>
  <c r="DAM57" i="2"/>
  <c r="DAN57" i="2"/>
  <c r="DAO57" i="2"/>
  <c r="DAP57" i="2"/>
  <c r="DAQ57" i="2"/>
  <c r="DAR57" i="2"/>
  <c r="DAS57" i="2"/>
  <c r="DAT57" i="2"/>
  <c r="DAU57" i="2"/>
  <c r="DAV57" i="2"/>
  <c r="DAW57" i="2"/>
  <c r="DAX57" i="2"/>
  <c r="DAY57" i="2"/>
  <c r="DAZ57" i="2"/>
  <c r="DBA57" i="2"/>
  <c r="DBB57" i="2"/>
  <c r="DBC57" i="2"/>
  <c r="DBD57" i="2"/>
  <c r="DBE57" i="2"/>
  <c r="DBF57" i="2"/>
  <c r="DBG57" i="2"/>
  <c r="DBH57" i="2"/>
  <c r="DBI57" i="2"/>
  <c r="DBJ57" i="2"/>
  <c r="DBK57" i="2"/>
  <c r="DBL57" i="2"/>
  <c r="DBM57" i="2"/>
  <c r="DBN57" i="2"/>
  <c r="DBO57" i="2"/>
  <c r="DBP57" i="2"/>
  <c r="DBQ57" i="2"/>
  <c r="DBR57" i="2"/>
  <c r="DBS57" i="2"/>
  <c r="DBT57" i="2"/>
  <c r="DBU57" i="2"/>
  <c r="DBV57" i="2"/>
  <c r="DBW57" i="2"/>
  <c r="DBX57" i="2"/>
  <c r="DBY57" i="2"/>
  <c r="DBZ57" i="2"/>
  <c r="DCA57" i="2"/>
  <c r="DCB57" i="2"/>
  <c r="DCC57" i="2"/>
  <c r="DCD57" i="2"/>
  <c r="DCE57" i="2"/>
  <c r="DCF57" i="2"/>
  <c r="DCG57" i="2"/>
  <c r="DCH57" i="2"/>
  <c r="DCI57" i="2"/>
  <c r="DCJ57" i="2"/>
  <c r="DCK57" i="2"/>
  <c r="DCL57" i="2"/>
  <c r="DCM57" i="2"/>
  <c r="DCN57" i="2"/>
  <c r="DCO57" i="2"/>
  <c r="DCP57" i="2"/>
  <c r="DCQ57" i="2"/>
  <c r="DCR57" i="2"/>
  <c r="DCS57" i="2"/>
  <c r="DCT57" i="2"/>
  <c r="DCU57" i="2"/>
  <c r="DCV57" i="2"/>
  <c r="DCW57" i="2"/>
  <c r="DCX57" i="2"/>
  <c r="DCY57" i="2"/>
  <c r="DCZ57" i="2"/>
  <c r="DDA57" i="2"/>
  <c r="DDB57" i="2"/>
  <c r="DDC57" i="2"/>
  <c r="DDD57" i="2"/>
  <c r="DDE57" i="2"/>
  <c r="DDF57" i="2"/>
  <c r="DDG57" i="2"/>
  <c r="DDH57" i="2"/>
  <c r="DDI57" i="2"/>
  <c r="DDJ57" i="2"/>
  <c r="DDK57" i="2"/>
  <c r="DDL57" i="2"/>
  <c r="DDM57" i="2"/>
  <c r="DDN57" i="2"/>
  <c r="DDO57" i="2"/>
  <c r="DDP57" i="2"/>
  <c r="DDQ57" i="2"/>
  <c r="DDR57" i="2"/>
  <c r="DDS57" i="2"/>
  <c r="DDT57" i="2"/>
  <c r="DDU57" i="2"/>
  <c r="DDV57" i="2"/>
  <c r="DDW57" i="2"/>
  <c r="DDX57" i="2"/>
  <c r="DDY57" i="2"/>
  <c r="DDZ57" i="2"/>
  <c r="DEA57" i="2"/>
  <c r="DEB57" i="2"/>
  <c r="DEC57" i="2"/>
  <c r="DED57" i="2"/>
  <c r="DEE57" i="2"/>
  <c r="DEF57" i="2"/>
  <c r="DEG57" i="2"/>
  <c r="DEH57" i="2"/>
  <c r="DEI57" i="2"/>
  <c r="DEJ57" i="2"/>
  <c r="DEK57" i="2"/>
  <c r="DEL57" i="2"/>
  <c r="DEM57" i="2"/>
  <c r="DEN57" i="2"/>
  <c r="DEO57" i="2"/>
  <c r="DEP57" i="2"/>
  <c r="DEQ57" i="2"/>
  <c r="DER57" i="2"/>
  <c r="DES57" i="2"/>
  <c r="DET57" i="2"/>
  <c r="DEU57" i="2"/>
  <c r="DEV57" i="2"/>
  <c r="DEW57" i="2"/>
  <c r="DEX57" i="2"/>
  <c r="DEY57" i="2"/>
  <c r="DEZ57" i="2"/>
  <c r="DFA57" i="2"/>
  <c r="DFB57" i="2"/>
  <c r="DFC57" i="2"/>
  <c r="DFD57" i="2"/>
  <c r="DFE57" i="2"/>
  <c r="DFF57" i="2"/>
  <c r="DFG57" i="2"/>
  <c r="DFH57" i="2"/>
  <c r="DFI57" i="2"/>
  <c r="DFJ57" i="2"/>
  <c r="DFK57" i="2"/>
  <c r="DFL57" i="2"/>
  <c r="DFM57" i="2"/>
  <c r="DFN57" i="2"/>
  <c r="DFO57" i="2"/>
  <c r="DFP57" i="2"/>
  <c r="DFQ57" i="2"/>
  <c r="DFR57" i="2"/>
  <c r="DFS57" i="2"/>
  <c r="DFT57" i="2"/>
  <c r="DFU57" i="2"/>
  <c r="DFV57" i="2"/>
  <c r="DFW57" i="2"/>
  <c r="DFX57" i="2"/>
  <c r="DFY57" i="2"/>
  <c r="DFZ57" i="2"/>
  <c r="DGA57" i="2"/>
  <c r="DGB57" i="2"/>
  <c r="DGC57" i="2"/>
  <c r="DGD57" i="2"/>
  <c r="DGE57" i="2"/>
  <c r="DGF57" i="2"/>
  <c r="DGG57" i="2"/>
  <c r="DGH57" i="2"/>
  <c r="DGI57" i="2"/>
  <c r="DGJ57" i="2"/>
  <c r="DGK57" i="2"/>
  <c r="DGL57" i="2"/>
  <c r="DGM57" i="2"/>
  <c r="DGN57" i="2"/>
  <c r="DGO57" i="2"/>
  <c r="DGP57" i="2"/>
  <c r="DGQ57" i="2"/>
  <c r="DGR57" i="2"/>
  <c r="DGS57" i="2"/>
  <c r="DGT57" i="2"/>
  <c r="DGU57" i="2"/>
  <c r="DGV57" i="2"/>
  <c r="DGW57" i="2"/>
  <c r="DGX57" i="2"/>
  <c r="DGY57" i="2"/>
  <c r="DGZ57" i="2"/>
  <c r="DHA57" i="2"/>
  <c r="DHB57" i="2"/>
  <c r="DHC57" i="2"/>
  <c r="DHD57" i="2"/>
  <c r="DHE57" i="2"/>
  <c r="DHF57" i="2"/>
  <c r="DHG57" i="2"/>
  <c r="DHH57" i="2"/>
  <c r="DHI57" i="2"/>
  <c r="DHJ57" i="2"/>
  <c r="DHK57" i="2"/>
  <c r="DHL57" i="2"/>
  <c r="DHM57" i="2"/>
  <c r="DHN57" i="2"/>
  <c r="DHO57" i="2"/>
  <c r="DHP57" i="2"/>
  <c r="DHQ57" i="2"/>
  <c r="DHR57" i="2"/>
  <c r="DHS57" i="2"/>
  <c r="DHT57" i="2"/>
  <c r="DHU57" i="2"/>
  <c r="DHV57" i="2"/>
  <c r="DHW57" i="2"/>
  <c r="DHX57" i="2"/>
  <c r="DHY57" i="2"/>
  <c r="DHZ57" i="2"/>
  <c r="DIA57" i="2"/>
  <c r="DIB57" i="2"/>
  <c r="DIC57" i="2"/>
  <c r="DID57" i="2"/>
  <c r="DIE57" i="2"/>
  <c r="DIF57" i="2"/>
  <c r="DIG57" i="2"/>
  <c r="DIH57" i="2"/>
  <c r="DII57" i="2"/>
  <c r="DIJ57" i="2"/>
  <c r="DIK57" i="2"/>
  <c r="DIL57" i="2"/>
  <c r="DIM57" i="2"/>
  <c r="DIN57" i="2"/>
  <c r="DIO57" i="2"/>
  <c r="DIP57" i="2"/>
  <c r="DIQ57" i="2"/>
  <c r="DIR57" i="2"/>
  <c r="DIS57" i="2"/>
  <c r="DIT57" i="2"/>
  <c r="DIU57" i="2"/>
  <c r="DIV57" i="2"/>
  <c r="DIW57" i="2"/>
  <c r="DIX57" i="2"/>
  <c r="DIY57" i="2"/>
  <c r="DIZ57" i="2"/>
  <c r="DJA57" i="2"/>
  <c r="DJB57" i="2"/>
  <c r="DJC57" i="2"/>
  <c r="DJD57" i="2"/>
  <c r="DJE57" i="2"/>
  <c r="DJF57" i="2"/>
  <c r="DJG57" i="2"/>
  <c r="DJH57" i="2"/>
  <c r="DJI57" i="2"/>
  <c r="DJJ57" i="2"/>
  <c r="DJK57" i="2"/>
  <c r="DJL57" i="2"/>
  <c r="DJM57" i="2"/>
  <c r="DJN57" i="2"/>
  <c r="DJO57" i="2"/>
  <c r="DJP57" i="2"/>
  <c r="DJQ57" i="2"/>
  <c r="DJR57" i="2"/>
  <c r="DJS57" i="2"/>
  <c r="DJT57" i="2"/>
  <c r="DJU57" i="2"/>
  <c r="DJV57" i="2"/>
  <c r="DJW57" i="2"/>
  <c r="DJX57" i="2"/>
  <c r="DJY57" i="2"/>
  <c r="DJZ57" i="2"/>
  <c r="DKA57" i="2"/>
  <c r="DKB57" i="2"/>
  <c r="DKC57" i="2"/>
  <c r="DKD57" i="2"/>
  <c r="DKE57" i="2"/>
  <c r="DKF57" i="2"/>
  <c r="DKG57" i="2"/>
  <c r="DKH57" i="2"/>
  <c r="DKI57" i="2"/>
  <c r="DKJ57" i="2"/>
  <c r="DKK57" i="2"/>
  <c r="DKL57" i="2"/>
  <c r="DKM57" i="2"/>
  <c r="DKN57" i="2"/>
  <c r="DKO57" i="2"/>
  <c r="DKP57" i="2"/>
  <c r="DKQ57" i="2"/>
  <c r="DKR57" i="2"/>
  <c r="DKS57" i="2"/>
  <c r="DKT57" i="2"/>
  <c r="DKU57" i="2"/>
  <c r="DKV57" i="2"/>
  <c r="DKW57" i="2"/>
  <c r="DKX57" i="2"/>
  <c r="DKY57" i="2"/>
  <c r="DKZ57" i="2"/>
  <c r="DLA57" i="2"/>
  <c r="DLB57" i="2"/>
  <c r="DLC57" i="2"/>
  <c r="DLD57" i="2"/>
  <c r="DLE57" i="2"/>
  <c r="DLF57" i="2"/>
  <c r="DLG57" i="2"/>
  <c r="DLH57" i="2"/>
  <c r="DLI57" i="2"/>
  <c r="DLJ57" i="2"/>
  <c r="DLK57" i="2"/>
  <c r="DLL57" i="2"/>
  <c r="DLM57" i="2"/>
  <c r="DLN57" i="2"/>
  <c r="DLO57" i="2"/>
  <c r="DLP57" i="2"/>
  <c r="DLQ57" i="2"/>
  <c r="DLR57" i="2"/>
  <c r="DLS57" i="2"/>
  <c r="DLT57" i="2"/>
  <c r="DLU57" i="2"/>
  <c r="DLV57" i="2"/>
  <c r="DLW57" i="2"/>
  <c r="DLX57" i="2"/>
  <c r="DLY57" i="2"/>
  <c r="DLZ57" i="2"/>
  <c r="DMA57" i="2"/>
  <c r="DMB57" i="2"/>
  <c r="DMC57" i="2"/>
  <c r="DMD57" i="2"/>
  <c r="DME57" i="2"/>
  <c r="DMF57" i="2"/>
  <c r="DMG57" i="2"/>
  <c r="DMH57" i="2"/>
  <c r="DMI57" i="2"/>
  <c r="DMJ57" i="2"/>
  <c r="DMK57" i="2"/>
  <c r="DML57" i="2"/>
  <c r="DMM57" i="2"/>
  <c r="DMN57" i="2"/>
  <c r="DMO57" i="2"/>
  <c r="DMP57" i="2"/>
  <c r="DMQ57" i="2"/>
  <c r="DMR57" i="2"/>
  <c r="DMS57" i="2"/>
  <c r="DMT57" i="2"/>
  <c r="DMU57" i="2"/>
  <c r="DMV57" i="2"/>
  <c r="DMW57" i="2"/>
  <c r="DMX57" i="2"/>
  <c r="DMY57" i="2"/>
  <c r="DMZ57" i="2"/>
  <c r="DNA57" i="2"/>
  <c r="DNB57" i="2"/>
  <c r="DNC57" i="2"/>
  <c r="DND57" i="2"/>
  <c r="DNE57" i="2"/>
  <c r="DNF57" i="2"/>
  <c r="DNG57" i="2"/>
  <c r="DNH57" i="2"/>
  <c r="DNI57" i="2"/>
  <c r="DNJ57" i="2"/>
  <c r="DNK57" i="2"/>
  <c r="DNL57" i="2"/>
  <c r="DNM57" i="2"/>
  <c r="DNN57" i="2"/>
  <c r="DNO57" i="2"/>
  <c r="DNP57" i="2"/>
  <c r="DNQ57" i="2"/>
  <c r="DNR57" i="2"/>
  <c r="DNS57" i="2"/>
  <c r="DNT57" i="2"/>
  <c r="DNU57" i="2"/>
  <c r="DNV57" i="2"/>
  <c r="DNW57" i="2"/>
  <c r="DNX57" i="2"/>
  <c r="DNY57" i="2"/>
  <c r="DNZ57" i="2"/>
  <c r="DOA57" i="2"/>
  <c r="DOB57" i="2"/>
  <c r="DOC57" i="2"/>
  <c r="DOD57" i="2"/>
  <c r="DOE57" i="2"/>
  <c r="DOF57" i="2"/>
  <c r="DOG57" i="2"/>
  <c r="DOH57" i="2"/>
  <c r="DOI57" i="2"/>
  <c r="DOJ57" i="2"/>
  <c r="DOK57" i="2"/>
  <c r="DOL57" i="2"/>
  <c r="DOM57" i="2"/>
  <c r="DON57" i="2"/>
  <c r="DOO57" i="2"/>
  <c r="DOP57" i="2"/>
  <c r="DOQ57" i="2"/>
  <c r="DOR57" i="2"/>
  <c r="DOS57" i="2"/>
  <c r="DOT57" i="2"/>
  <c r="DOU57" i="2"/>
  <c r="DOV57" i="2"/>
  <c r="DOW57" i="2"/>
  <c r="DOX57" i="2"/>
  <c r="DOY57" i="2"/>
  <c r="DOZ57" i="2"/>
  <c r="DPA57" i="2"/>
  <c r="DPB57" i="2"/>
  <c r="DPC57" i="2"/>
  <c r="DPD57" i="2"/>
  <c r="DPE57" i="2"/>
  <c r="DPF57" i="2"/>
  <c r="DPG57" i="2"/>
  <c r="DPH57" i="2"/>
  <c r="DPI57" i="2"/>
  <c r="DPJ57" i="2"/>
  <c r="DPK57" i="2"/>
  <c r="DPL57" i="2"/>
  <c r="DPM57" i="2"/>
  <c r="DPN57" i="2"/>
  <c r="DPO57" i="2"/>
  <c r="DPP57" i="2"/>
  <c r="DPQ57" i="2"/>
  <c r="DPR57" i="2"/>
  <c r="DPS57" i="2"/>
  <c r="DPT57" i="2"/>
  <c r="DPU57" i="2"/>
  <c r="DPV57" i="2"/>
  <c r="DPW57" i="2"/>
  <c r="DPX57" i="2"/>
  <c r="DPY57" i="2"/>
  <c r="DPZ57" i="2"/>
  <c r="DQA57" i="2"/>
  <c r="DQB57" i="2"/>
  <c r="DQC57" i="2"/>
  <c r="DQD57" i="2"/>
  <c r="DQE57" i="2"/>
  <c r="DQF57" i="2"/>
  <c r="DQG57" i="2"/>
  <c r="DQH57" i="2"/>
  <c r="DQI57" i="2"/>
  <c r="DQJ57" i="2"/>
  <c r="DQK57" i="2"/>
  <c r="DQL57" i="2"/>
  <c r="DQM57" i="2"/>
  <c r="DQN57" i="2"/>
  <c r="DQO57" i="2"/>
  <c r="DQP57" i="2"/>
  <c r="DQQ57" i="2"/>
  <c r="DQR57" i="2"/>
  <c r="DQS57" i="2"/>
  <c r="DQT57" i="2"/>
  <c r="DQU57" i="2"/>
  <c r="DQV57" i="2"/>
  <c r="DQW57" i="2"/>
  <c r="DQX57" i="2"/>
  <c r="DQY57" i="2"/>
  <c r="DQZ57" i="2"/>
  <c r="DRA57" i="2"/>
  <c r="DRB57" i="2"/>
  <c r="DRC57" i="2"/>
  <c r="DRD57" i="2"/>
  <c r="DRE57" i="2"/>
  <c r="DRF57" i="2"/>
  <c r="DRG57" i="2"/>
  <c r="DRH57" i="2"/>
  <c r="DRI57" i="2"/>
  <c r="DRJ57" i="2"/>
  <c r="DRK57" i="2"/>
  <c r="DRL57" i="2"/>
  <c r="DRM57" i="2"/>
  <c r="DRN57" i="2"/>
  <c r="DRO57" i="2"/>
  <c r="DRP57" i="2"/>
  <c r="DRQ57" i="2"/>
  <c r="DRR57" i="2"/>
  <c r="DRS57" i="2"/>
  <c r="DRT57" i="2"/>
  <c r="DRU57" i="2"/>
  <c r="DRV57" i="2"/>
  <c r="DRW57" i="2"/>
  <c r="DRX57" i="2"/>
  <c r="DRY57" i="2"/>
  <c r="DRZ57" i="2"/>
  <c r="DSA57" i="2"/>
  <c r="DSB57" i="2"/>
  <c r="DSC57" i="2"/>
  <c r="DSD57" i="2"/>
  <c r="DSE57" i="2"/>
  <c r="DSF57" i="2"/>
  <c r="DSG57" i="2"/>
  <c r="DSH57" i="2"/>
  <c r="DSI57" i="2"/>
  <c r="DSJ57" i="2"/>
  <c r="DSK57" i="2"/>
  <c r="DSL57" i="2"/>
  <c r="DSM57" i="2"/>
  <c r="DSN57" i="2"/>
  <c r="DSO57" i="2"/>
  <c r="DSP57" i="2"/>
  <c r="DSQ57" i="2"/>
  <c r="DSR57" i="2"/>
  <c r="DSS57" i="2"/>
  <c r="DST57" i="2"/>
  <c r="DSU57" i="2"/>
  <c r="DSV57" i="2"/>
  <c r="DSW57" i="2"/>
  <c r="DSX57" i="2"/>
  <c r="DSY57" i="2"/>
  <c r="DSZ57" i="2"/>
  <c r="DTA57" i="2"/>
  <c r="DTB57" i="2"/>
  <c r="DTC57" i="2"/>
  <c r="DTD57" i="2"/>
  <c r="DTE57" i="2"/>
  <c r="DTF57" i="2"/>
  <c r="DTG57" i="2"/>
  <c r="DTH57" i="2"/>
  <c r="DTI57" i="2"/>
  <c r="DTJ57" i="2"/>
  <c r="DTK57" i="2"/>
  <c r="DTL57" i="2"/>
  <c r="DTM57" i="2"/>
  <c r="DTN57" i="2"/>
  <c r="DTO57" i="2"/>
  <c r="DTP57" i="2"/>
  <c r="DTQ57" i="2"/>
  <c r="DTR57" i="2"/>
  <c r="DTS57" i="2"/>
  <c r="DTT57" i="2"/>
  <c r="DTU57" i="2"/>
  <c r="DTV57" i="2"/>
  <c r="DTW57" i="2"/>
  <c r="DTX57" i="2"/>
  <c r="DTY57" i="2"/>
  <c r="DTZ57" i="2"/>
  <c r="DUA57" i="2"/>
  <c r="DUB57" i="2"/>
  <c r="DUC57" i="2"/>
  <c r="DUD57" i="2"/>
  <c r="DUE57" i="2"/>
  <c r="DUF57" i="2"/>
  <c r="DUG57" i="2"/>
  <c r="DUH57" i="2"/>
  <c r="DUI57" i="2"/>
  <c r="DUJ57" i="2"/>
  <c r="DUK57" i="2"/>
  <c r="DUL57" i="2"/>
  <c r="DUM57" i="2"/>
  <c r="DUN57" i="2"/>
  <c r="DUO57" i="2"/>
  <c r="DUP57" i="2"/>
  <c r="DUQ57" i="2"/>
  <c r="DUR57" i="2"/>
  <c r="DUS57" i="2"/>
  <c r="DUT57" i="2"/>
  <c r="DUU57" i="2"/>
  <c r="DUV57" i="2"/>
  <c r="DUW57" i="2"/>
  <c r="DUX57" i="2"/>
  <c r="DUY57" i="2"/>
  <c r="DUZ57" i="2"/>
  <c r="DVA57" i="2"/>
  <c r="DVB57" i="2"/>
  <c r="DVC57" i="2"/>
  <c r="DVD57" i="2"/>
  <c r="DVE57" i="2"/>
  <c r="DVF57" i="2"/>
  <c r="DVG57" i="2"/>
  <c r="DVH57" i="2"/>
  <c r="DVI57" i="2"/>
  <c r="DVJ57" i="2"/>
  <c r="DVK57" i="2"/>
  <c r="DVL57" i="2"/>
  <c r="DVM57" i="2"/>
  <c r="DVN57" i="2"/>
  <c r="DVO57" i="2"/>
  <c r="DVP57" i="2"/>
  <c r="DVQ57" i="2"/>
  <c r="DVR57" i="2"/>
  <c r="DVS57" i="2"/>
  <c r="DVT57" i="2"/>
  <c r="DVU57" i="2"/>
  <c r="DVV57" i="2"/>
  <c r="DVW57" i="2"/>
  <c r="DVX57" i="2"/>
  <c r="DVY57" i="2"/>
  <c r="DVZ57" i="2"/>
  <c r="DWA57" i="2"/>
  <c r="DWB57" i="2"/>
  <c r="DWC57" i="2"/>
  <c r="DWD57" i="2"/>
  <c r="DWE57" i="2"/>
  <c r="DWF57" i="2"/>
  <c r="DWG57" i="2"/>
  <c r="DWH57" i="2"/>
  <c r="DWI57" i="2"/>
  <c r="DWJ57" i="2"/>
  <c r="DWK57" i="2"/>
  <c r="DWL57" i="2"/>
  <c r="DWM57" i="2"/>
  <c r="DWN57" i="2"/>
  <c r="DWO57" i="2"/>
  <c r="DWP57" i="2"/>
  <c r="DWQ57" i="2"/>
  <c r="DWR57" i="2"/>
  <c r="DWS57" i="2"/>
  <c r="DWT57" i="2"/>
  <c r="DWU57" i="2"/>
  <c r="DWV57" i="2"/>
  <c r="DWW57" i="2"/>
  <c r="DWX57" i="2"/>
  <c r="DWY57" i="2"/>
  <c r="DWZ57" i="2"/>
  <c r="DXA57" i="2"/>
  <c r="DXB57" i="2"/>
  <c r="DXC57" i="2"/>
  <c r="DXD57" i="2"/>
  <c r="DXE57" i="2"/>
  <c r="DXF57" i="2"/>
  <c r="DXG57" i="2"/>
  <c r="DXH57" i="2"/>
  <c r="DXI57" i="2"/>
  <c r="DXJ57" i="2"/>
  <c r="DXK57" i="2"/>
  <c r="DXL57" i="2"/>
  <c r="DXM57" i="2"/>
  <c r="DXN57" i="2"/>
  <c r="DXO57" i="2"/>
  <c r="DXP57" i="2"/>
  <c r="DXQ57" i="2"/>
  <c r="DXR57" i="2"/>
  <c r="DXS57" i="2"/>
  <c r="DXT57" i="2"/>
  <c r="DXU57" i="2"/>
  <c r="DXV57" i="2"/>
  <c r="DXW57" i="2"/>
  <c r="DXX57" i="2"/>
  <c r="DXY57" i="2"/>
  <c r="DXZ57" i="2"/>
  <c r="DYA57" i="2"/>
  <c r="DYB57" i="2"/>
  <c r="DYC57" i="2"/>
  <c r="DYD57" i="2"/>
  <c r="DYE57" i="2"/>
  <c r="DYF57" i="2"/>
  <c r="DYG57" i="2"/>
  <c r="DYH57" i="2"/>
  <c r="DYI57" i="2"/>
  <c r="DYJ57" i="2"/>
  <c r="DYK57" i="2"/>
  <c r="DYL57" i="2"/>
  <c r="DYM57" i="2"/>
  <c r="DYN57" i="2"/>
  <c r="DYO57" i="2"/>
  <c r="DYP57" i="2"/>
  <c r="DYQ57" i="2"/>
  <c r="DYR57" i="2"/>
  <c r="DYS57" i="2"/>
  <c r="DYT57" i="2"/>
  <c r="DYU57" i="2"/>
  <c r="DYV57" i="2"/>
  <c r="DYW57" i="2"/>
  <c r="DYX57" i="2"/>
  <c r="DYY57" i="2"/>
  <c r="DYZ57" i="2"/>
  <c r="DZA57" i="2"/>
  <c r="DZB57" i="2"/>
  <c r="DZC57" i="2"/>
  <c r="DZD57" i="2"/>
  <c r="DZE57" i="2"/>
  <c r="DZF57" i="2"/>
  <c r="DZG57" i="2"/>
  <c r="DZH57" i="2"/>
  <c r="DZI57" i="2"/>
  <c r="DZJ57" i="2"/>
  <c r="DZK57" i="2"/>
  <c r="DZL57" i="2"/>
  <c r="DZM57" i="2"/>
  <c r="DZN57" i="2"/>
  <c r="DZO57" i="2"/>
  <c r="DZP57" i="2"/>
  <c r="DZQ57" i="2"/>
  <c r="DZR57" i="2"/>
  <c r="DZS57" i="2"/>
  <c r="DZT57" i="2"/>
  <c r="DZU57" i="2"/>
  <c r="DZV57" i="2"/>
  <c r="DZW57" i="2"/>
  <c r="DZX57" i="2"/>
  <c r="DZY57" i="2"/>
  <c r="DZZ57" i="2"/>
  <c r="EAA57" i="2"/>
  <c r="EAB57" i="2"/>
  <c r="EAC57" i="2"/>
  <c r="EAD57" i="2"/>
  <c r="EAE57" i="2"/>
  <c r="EAF57" i="2"/>
  <c r="EAG57" i="2"/>
  <c r="EAH57" i="2"/>
  <c r="EAI57" i="2"/>
  <c r="EAJ57" i="2"/>
  <c r="EAK57" i="2"/>
  <c r="EAL57" i="2"/>
  <c r="EAM57" i="2"/>
  <c r="EAN57" i="2"/>
  <c r="EAO57" i="2"/>
  <c r="EAP57" i="2"/>
  <c r="EAQ57" i="2"/>
  <c r="EAR57" i="2"/>
  <c r="EAS57" i="2"/>
  <c r="EAT57" i="2"/>
  <c r="EAU57" i="2"/>
  <c r="EAV57" i="2"/>
  <c r="EAW57" i="2"/>
  <c r="EAX57" i="2"/>
  <c r="EAY57" i="2"/>
  <c r="EAZ57" i="2"/>
  <c r="EBA57" i="2"/>
  <c r="EBB57" i="2"/>
  <c r="EBC57" i="2"/>
  <c r="EBD57" i="2"/>
  <c r="EBE57" i="2"/>
  <c r="EBF57" i="2"/>
  <c r="EBG57" i="2"/>
  <c r="EBH57" i="2"/>
  <c r="EBI57" i="2"/>
  <c r="EBJ57" i="2"/>
  <c r="EBK57" i="2"/>
  <c r="EBL57" i="2"/>
  <c r="EBM57" i="2"/>
  <c r="EBN57" i="2"/>
  <c r="EBO57" i="2"/>
  <c r="EBP57" i="2"/>
  <c r="EBQ57" i="2"/>
  <c r="EBR57" i="2"/>
  <c r="EBS57" i="2"/>
  <c r="EBT57" i="2"/>
  <c r="EBU57" i="2"/>
  <c r="EBV57" i="2"/>
  <c r="EBW57" i="2"/>
  <c r="EBX57" i="2"/>
  <c r="EBY57" i="2"/>
  <c r="EBZ57" i="2"/>
  <c r="ECA57" i="2"/>
  <c r="ECB57" i="2"/>
  <c r="ECC57" i="2"/>
  <c r="ECD57" i="2"/>
  <c r="ECE57" i="2"/>
  <c r="ECF57" i="2"/>
  <c r="ECG57" i="2"/>
  <c r="ECH57" i="2"/>
  <c r="ECI57" i="2"/>
  <c r="ECJ57" i="2"/>
  <c r="ECK57" i="2"/>
  <c r="ECL57" i="2"/>
  <c r="ECM57" i="2"/>
  <c r="ECN57" i="2"/>
  <c r="ECO57" i="2"/>
  <c r="ECP57" i="2"/>
  <c r="ECQ57" i="2"/>
  <c r="ECR57" i="2"/>
  <c r="ECS57" i="2"/>
  <c r="ECT57" i="2"/>
  <c r="ECU57" i="2"/>
  <c r="ECV57" i="2"/>
  <c r="ECW57" i="2"/>
  <c r="ECX57" i="2"/>
  <c r="ECY57" i="2"/>
  <c r="ECZ57" i="2"/>
  <c r="EDA57" i="2"/>
  <c r="EDB57" i="2"/>
  <c r="EDC57" i="2"/>
  <c r="EDD57" i="2"/>
  <c r="EDE57" i="2"/>
  <c r="EDF57" i="2"/>
  <c r="EDG57" i="2"/>
  <c r="EDH57" i="2"/>
  <c r="EDI57" i="2"/>
  <c r="EDJ57" i="2"/>
  <c r="EDK57" i="2"/>
  <c r="EDL57" i="2"/>
  <c r="EDM57" i="2"/>
  <c r="EDN57" i="2"/>
  <c r="EDO57" i="2"/>
  <c r="EDP57" i="2"/>
  <c r="EDQ57" i="2"/>
  <c r="EDR57" i="2"/>
  <c r="EDS57" i="2"/>
  <c r="EDT57" i="2"/>
  <c r="EDU57" i="2"/>
  <c r="EDV57" i="2"/>
  <c r="EDW57" i="2"/>
  <c r="EDX57" i="2"/>
  <c r="EDY57" i="2"/>
  <c r="EDZ57" i="2"/>
  <c r="EEA57" i="2"/>
  <c r="EEB57" i="2"/>
  <c r="EEC57" i="2"/>
  <c r="EED57" i="2"/>
  <c r="EEE57" i="2"/>
  <c r="EEF57" i="2"/>
  <c r="EEG57" i="2"/>
  <c r="EEH57" i="2"/>
  <c r="EEI57" i="2"/>
  <c r="EEJ57" i="2"/>
  <c r="EEK57" i="2"/>
  <c r="EEL57" i="2"/>
  <c r="EEM57" i="2"/>
  <c r="EEN57" i="2"/>
  <c r="EEO57" i="2"/>
  <c r="EEP57" i="2"/>
  <c r="EEQ57" i="2"/>
  <c r="EER57" i="2"/>
  <c r="EES57" i="2"/>
  <c r="EET57" i="2"/>
  <c r="EEU57" i="2"/>
  <c r="EEV57" i="2"/>
  <c r="EEW57" i="2"/>
  <c r="EEX57" i="2"/>
  <c r="EEY57" i="2"/>
  <c r="EEZ57" i="2"/>
  <c r="EFA57" i="2"/>
  <c r="EFB57" i="2"/>
  <c r="EFC57" i="2"/>
  <c r="EFD57" i="2"/>
  <c r="EFE57" i="2"/>
  <c r="EFF57" i="2"/>
  <c r="EFG57" i="2"/>
  <c r="EFH57" i="2"/>
  <c r="EFI57" i="2"/>
  <c r="EFJ57" i="2"/>
  <c r="EFK57" i="2"/>
  <c r="EFL57" i="2"/>
  <c r="EFM57" i="2"/>
  <c r="EFN57" i="2"/>
  <c r="EFO57" i="2"/>
  <c r="EFP57" i="2"/>
  <c r="EFQ57" i="2"/>
  <c r="EFR57" i="2"/>
  <c r="EFS57" i="2"/>
  <c r="EFT57" i="2"/>
  <c r="EFU57" i="2"/>
  <c r="EFV57" i="2"/>
  <c r="EFW57" i="2"/>
  <c r="EFX57" i="2"/>
  <c r="EFY57" i="2"/>
  <c r="EFZ57" i="2"/>
  <c r="EGA57" i="2"/>
  <c r="EGB57" i="2"/>
  <c r="EGC57" i="2"/>
  <c r="EGD57" i="2"/>
  <c r="EGE57" i="2"/>
  <c r="EGF57" i="2"/>
  <c r="EGG57" i="2"/>
  <c r="EGH57" i="2"/>
  <c r="EGI57" i="2"/>
  <c r="EGJ57" i="2"/>
  <c r="EGK57" i="2"/>
  <c r="EGL57" i="2"/>
  <c r="EGM57" i="2"/>
  <c r="EGN57" i="2"/>
  <c r="EGO57" i="2"/>
  <c r="EGP57" i="2"/>
  <c r="EGQ57" i="2"/>
  <c r="EGR57" i="2"/>
  <c r="EGS57" i="2"/>
  <c r="EGT57" i="2"/>
  <c r="EGU57" i="2"/>
  <c r="EGV57" i="2"/>
  <c r="EGW57" i="2"/>
  <c r="EGX57" i="2"/>
  <c r="EGY57" i="2"/>
  <c r="EGZ57" i="2"/>
  <c r="EHA57" i="2"/>
  <c r="EHB57" i="2"/>
  <c r="EHC57" i="2"/>
  <c r="EHD57" i="2"/>
  <c r="EHE57" i="2"/>
  <c r="EHF57" i="2"/>
  <c r="EHG57" i="2"/>
  <c r="EHH57" i="2"/>
  <c r="EHI57" i="2"/>
  <c r="EHJ57" i="2"/>
  <c r="EHK57" i="2"/>
  <c r="EHL57" i="2"/>
  <c r="EHM57" i="2"/>
  <c r="EHN57" i="2"/>
  <c r="EHO57" i="2"/>
  <c r="EHP57" i="2"/>
  <c r="EHQ57" i="2"/>
  <c r="EHR57" i="2"/>
  <c r="EHS57" i="2"/>
  <c r="EHT57" i="2"/>
  <c r="EHU57" i="2"/>
  <c r="EHV57" i="2"/>
  <c r="EHW57" i="2"/>
  <c r="EHX57" i="2"/>
  <c r="EHY57" i="2"/>
  <c r="EHZ57" i="2"/>
  <c r="EIA57" i="2"/>
  <c r="EIB57" i="2"/>
  <c r="EIC57" i="2"/>
  <c r="EID57" i="2"/>
  <c r="EIE57" i="2"/>
  <c r="EIF57" i="2"/>
  <c r="EIG57" i="2"/>
  <c r="EIH57" i="2"/>
  <c r="EII57" i="2"/>
  <c r="EIJ57" i="2"/>
  <c r="EIK57" i="2"/>
  <c r="EIL57" i="2"/>
  <c r="EIM57" i="2"/>
  <c r="EIN57" i="2"/>
  <c r="EIO57" i="2"/>
  <c r="EIP57" i="2"/>
  <c r="EIQ57" i="2"/>
  <c r="EIR57" i="2"/>
  <c r="EIS57" i="2"/>
  <c r="EIT57" i="2"/>
  <c r="EIU57" i="2"/>
  <c r="EIV57" i="2"/>
  <c r="EIW57" i="2"/>
  <c r="EIX57" i="2"/>
  <c r="EIY57" i="2"/>
  <c r="EIZ57" i="2"/>
  <c r="EJA57" i="2"/>
  <c r="EJB57" i="2"/>
  <c r="EJC57" i="2"/>
  <c r="EJD57" i="2"/>
  <c r="EJE57" i="2"/>
  <c r="EJF57" i="2"/>
  <c r="EJG57" i="2"/>
  <c r="EJH57" i="2"/>
  <c r="EJI57" i="2"/>
  <c r="EJJ57" i="2"/>
  <c r="EJK57" i="2"/>
  <c r="EJL57" i="2"/>
  <c r="EJM57" i="2"/>
  <c r="EJN57" i="2"/>
  <c r="EJO57" i="2"/>
  <c r="EJP57" i="2"/>
  <c r="EJQ57" i="2"/>
  <c r="EJR57" i="2"/>
  <c r="EJS57" i="2"/>
  <c r="EJT57" i="2"/>
  <c r="EJU57" i="2"/>
  <c r="EJV57" i="2"/>
  <c r="EJW57" i="2"/>
  <c r="EJX57" i="2"/>
  <c r="EJY57" i="2"/>
  <c r="EJZ57" i="2"/>
  <c r="EKA57" i="2"/>
  <c r="EKB57" i="2"/>
  <c r="EKC57" i="2"/>
  <c r="EKD57" i="2"/>
  <c r="EKE57" i="2"/>
  <c r="EKF57" i="2"/>
  <c r="EKG57" i="2"/>
  <c r="EKH57" i="2"/>
  <c r="EKI57" i="2"/>
  <c r="EKJ57" i="2"/>
  <c r="EKK57" i="2"/>
  <c r="EKL57" i="2"/>
  <c r="EKM57" i="2"/>
  <c r="EKN57" i="2"/>
  <c r="EKO57" i="2"/>
  <c r="EKP57" i="2"/>
  <c r="EKQ57" i="2"/>
  <c r="EKR57" i="2"/>
  <c r="EKS57" i="2"/>
  <c r="EKT57" i="2"/>
  <c r="EKU57" i="2"/>
  <c r="EKV57" i="2"/>
  <c r="EKW57" i="2"/>
  <c r="EKX57" i="2"/>
  <c r="EKY57" i="2"/>
  <c r="EKZ57" i="2"/>
  <c r="ELA57" i="2"/>
  <c r="ELB57" i="2"/>
  <c r="ELC57" i="2"/>
  <c r="ELD57" i="2"/>
  <c r="ELE57" i="2"/>
  <c r="ELF57" i="2"/>
  <c r="ELG57" i="2"/>
  <c r="ELH57" i="2"/>
  <c r="ELI57" i="2"/>
  <c r="ELJ57" i="2"/>
  <c r="ELK57" i="2"/>
  <c r="ELL57" i="2"/>
  <c r="ELM57" i="2"/>
  <c r="ELN57" i="2"/>
  <c r="ELO57" i="2"/>
  <c r="ELP57" i="2"/>
  <c r="ELQ57" i="2"/>
  <c r="ELR57" i="2"/>
  <c r="ELS57" i="2"/>
  <c r="ELT57" i="2"/>
  <c r="ELU57" i="2"/>
  <c r="ELV57" i="2"/>
  <c r="ELW57" i="2"/>
  <c r="ELX57" i="2"/>
  <c r="ELY57" i="2"/>
  <c r="ELZ57" i="2"/>
  <c r="EMA57" i="2"/>
  <c r="EMB57" i="2"/>
  <c r="EMC57" i="2"/>
  <c r="EMD57" i="2"/>
  <c r="EME57" i="2"/>
  <c r="EMF57" i="2"/>
  <c r="EMG57" i="2"/>
  <c r="EMH57" i="2"/>
  <c r="EMI57" i="2"/>
  <c r="EMJ57" i="2"/>
  <c r="EMK57" i="2"/>
  <c r="EML57" i="2"/>
  <c r="EMM57" i="2"/>
  <c r="EMN57" i="2"/>
  <c r="EMO57" i="2"/>
  <c r="EMP57" i="2"/>
  <c r="EMQ57" i="2"/>
  <c r="EMR57" i="2"/>
  <c r="EMS57" i="2"/>
  <c r="EMT57" i="2"/>
  <c r="EMU57" i="2"/>
  <c r="EMV57" i="2"/>
  <c r="EMW57" i="2"/>
  <c r="EMX57" i="2"/>
  <c r="EMY57" i="2"/>
  <c r="EMZ57" i="2"/>
  <c r="ENA57" i="2"/>
  <c r="ENB57" i="2"/>
  <c r="ENC57" i="2"/>
  <c r="END57" i="2"/>
  <c r="ENE57" i="2"/>
  <c r="ENF57" i="2"/>
  <c r="ENG57" i="2"/>
  <c r="ENH57" i="2"/>
  <c r="ENI57" i="2"/>
  <c r="ENJ57" i="2"/>
  <c r="ENK57" i="2"/>
  <c r="ENL57" i="2"/>
  <c r="ENM57" i="2"/>
  <c r="ENN57" i="2"/>
  <c r="ENO57" i="2"/>
  <c r="ENP57" i="2"/>
  <c r="ENQ57" i="2"/>
  <c r="ENR57" i="2"/>
  <c r="ENS57" i="2"/>
  <c r="ENT57" i="2"/>
  <c r="ENU57" i="2"/>
  <c r="ENV57" i="2"/>
  <c r="ENW57" i="2"/>
  <c r="ENX57" i="2"/>
  <c r="ENY57" i="2"/>
  <c r="ENZ57" i="2"/>
  <c r="EOA57" i="2"/>
  <c r="EOB57" i="2"/>
  <c r="EOC57" i="2"/>
  <c r="EOD57" i="2"/>
  <c r="EOE57" i="2"/>
  <c r="EOF57" i="2"/>
  <c r="EOG57" i="2"/>
  <c r="EOH57" i="2"/>
  <c r="EOI57" i="2"/>
  <c r="EOJ57" i="2"/>
  <c r="EOK57" i="2"/>
  <c r="EOL57" i="2"/>
  <c r="EOM57" i="2"/>
  <c r="EON57" i="2"/>
  <c r="EOO57" i="2"/>
  <c r="EOP57" i="2"/>
  <c r="EOQ57" i="2"/>
  <c r="EOR57" i="2"/>
  <c r="EOS57" i="2"/>
  <c r="EOT57" i="2"/>
  <c r="EOU57" i="2"/>
  <c r="EOV57" i="2"/>
  <c r="EOW57" i="2"/>
  <c r="EOX57" i="2"/>
  <c r="EOY57" i="2"/>
  <c r="EOZ57" i="2"/>
  <c r="EPA57" i="2"/>
  <c r="EPB57" i="2"/>
  <c r="EPC57" i="2"/>
  <c r="EPD57" i="2"/>
  <c r="EPE57" i="2"/>
  <c r="EPF57" i="2"/>
  <c r="EPG57" i="2"/>
  <c r="EPH57" i="2"/>
  <c r="EPI57" i="2"/>
  <c r="EPJ57" i="2"/>
  <c r="EPK57" i="2"/>
  <c r="EPL57" i="2"/>
  <c r="EPM57" i="2"/>
  <c r="EPN57" i="2"/>
  <c r="EPO57" i="2"/>
  <c r="EPP57" i="2"/>
  <c r="EPQ57" i="2"/>
  <c r="EPR57" i="2"/>
  <c r="EPS57" i="2"/>
  <c r="EPT57" i="2"/>
  <c r="EPU57" i="2"/>
  <c r="EPV57" i="2"/>
  <c r="EPW57" i="2"/>
  <c r="EPX57" i="2"/>
  <c r="EPY57" i="2"/>
  <c r="EPZ57" i="2"/>
  <c r="EQA57" i="2"/>
  <c r="EQB57" i="2"/>
  <c r="EQC57" i="2"/>
  <c r="EQD57" i="2"/>
  <c r="EQE57" i="2"/>
  <c r="EQF57" i="2"/>
  <c r="EQG57" i="2"/>
  <c r="EQH57" i="2"/>
  <c r="EQI57" i="2"/>
  <c r="EQJ57" i="2"/>
  <c r="EQK57" i="2"/>
  <c r="EQL57" i="2"/>
  <c r="EQM57" i="2"/>
  <c r="EQN57" i="2"/>
  <c r="EQO57" i="2"/>
  <c r="EQP57" i="2"/>
  <c r="EQQ57" i="2"/>
  <c r="EQR57" i="2"/>
  <c r="EQS57" i="2"/>
  <c r="EQT57" i="2"/>
  <c r="EQU57" i="2"/>
  <c r="EQV57" i="2"/>
  <c r="EQW57" i="2"/>
  <c r="EQX57" i="2"/>
  <c r="EQY57" i="2"/>
  <c r="EQZ57" i="2"/>
  <c r="ERA57" i="2"/>
  <c r="ERB57" i="2"/>
  <c r="ERC57" i="2"/>
  <c r="ERD57" i="2"/>
  <c r="ERE57" i="2"/>
  <c r="ERF57" i="2"/>
  <c r="ERG57" i="2"/>
  <c r="ERH57" i="2"/>
  <c r="ERI57" i="2"/>
  <c r="ERJ57" i="2"/>
  <c r="ERK57" i="2"/>
  <c r="ERL57" i="2"/>
  <c r="ERM57" i="2"/>
  <c r="ERN57" i="2"/>
  <c r="ERO57" i="2"/>
  <c r="ERP57" i="2"/>
  <c r="ERQ57" i="2"/>
  <c r="ERR57" i="2"/>
  <c r="ERS57" i="2"/>
  <c r="ERT57" i="2"/>
  <c r="ERU57" i="2"/>
  <c r="ERV57" i="2"/>
  <c r="ERW57" i="2"/>
  <c r="ERX57" i="2"/>
  <c r="ERY57" i="2"/>
  <c r="ERZ57" i="2"/>
  <c r="ESA57" i="2"/>
  <c r="ESB57" i="2"/>
  <c r="ESC57" i="2"/>
  <c r="ESD57" i="2"/>
  <c r="ESE57" i="2"/>
  <c r="ESF57" i="2"/>
  <c r="ESG57" i="2"/>
  <c r="ESH57" i="2"/>
  <c r="ESI57" i="2"/>
  <c r="ESJ57" i="2"/>
  <c r="ESK57" i="2"/>
  <c r="ESL57" i="2"/>
  <c r="ESM57" i="2"/>
  <c r="ESN57" i="2"/>
  <c r="ESO57" i="2"/>
  <c r="ESP57" i="2"/>
  <c r="ESQ57" i="2"/>
  <c r="ESR57" i="2"/>
  <c r="ESS57" i="2"/>
  <c r="EST57" i="2"/>
  <c r="ESU57" i="2"/>
  <c r="ESV57" i="2"/>
  <c r="ESW57" i="2"/>
  <c r="ESX57" i="2"/>
  <c r="ESY57" i="2"/>
  <c r="ESZ57" i="2"/>
  <c r="ETA57" i="2"/>
  <c r="ETB57" i="2"/>
  <c r="ETC57" i="2"/>
  <c r="ETD57" i="2"/>
  <c r="ETE57" i="2"/>
  <c r="ETF57" i="2"/>
  <c r="ETG57" i="2"/>
  <c r="ETH57" i="2"/>
  <c r="ETI57" i="2"/>
  <c r="ETJ57" i="2"/>
  <c r="ETK57" i="2"/>
  <c r="ETL57" i="2"/>
  <c r="ETM57" i="2"/>
  <c r="ETN57" i="2"/>
  <c r="ETO57" i="2"/>
  <c r="ETP57" i="2"/>
  <c r="ETQ57" i="2"/>
  <c r="ETR57" i="2"/>
  <c r="ETS57" i="2"/>
  <c r="ETT57" i="2"/>
  <c r="ETU57" i="2"/>
  <c r="ETV57" i="2"/>
  <c r="ETW57" i="2"/>
  <c r="ETX57" i="2"/>
  <c r="ETY57" i="2"/>
  <c r="ETZ57" i="2"/>
  <c r="EUA57" i="2"/>
  <c r="EUB57" i="2"/>
  <c r="EUC57" i="2"/>
  <c r="EUD57" i="2"/>
  <c r="EUE57" i="2"/>
  <c r="EUF57" i="2"/>
  <c r="EUG57" i="2"/>
  <c r="EUH57" i="2"/>
  <c r="EUI57" i="2"/>
  <c r="EUJ57" i="2"/>
  <c r="EUK57" i="2"/>
  <c r="EUL57" i="2"/>
  <c r="EUM57" i="2"/>
  <c r="EUN57" i="2"/>
  <c r="EUO57" i="2"/>
  <c r="EUP57" i="2"/>
  <c r="EUQ57" i="2"/>
  <c r="EUR57" i="2"/>
  <c r="EUS57" i="2"/>
  <c r="EUT57" i="2"/>
  <c r="EUU57" i="2"/>
  <c r="EUV57" i="2"/>
  <c r="EUW57" i="2"/>
  <c r="EUX57" i="2"/>
  <c r="EUY57" i="2"/>
  <c r="EUZ57" i="2"/>
  <c r="EVA57" i="2"/>
  <c r="EVB57" i="2"/>
  <c r="EVC57" i="2"/>
  <c r="EVD57" i="2"/>
  <c r="EVE57" i="2"/>
  <c r="EVF57" i="2"/>
  <c r="EVG57" i="2"/>
  <c r="EVH57" i="2"/>
  <c r="EVI57" i="2"/>
  <c r="EVJ57" i="2"/>
  <c r="EVK57" i="2"/>
  <c r="EVL57" i="2"/>
  <c r="EVM57" i="2"/>
  <c r="EVN57" i="2"/>
  <c r="EVO57" i="2"/>
  <c r="EVP57" i="2"/>
  <c r="EVQ57" i="2"/>
  <c r="EVR57" i="2"/>
  <c r="EVS57" i="2"/>
  <c r="EVT57" i="2"/>
  <c r="EVU57" i="2"/>
  <c r="EVV57" i="2"/>
  <c r="EVW57" i="2"/>
  <c r="EVX57" i="2"/>
  <c r="EVY57" i="2"/>
  <c r="EVZ57" i="2"/>
  <c r="EWA57" i="2"/>
  <c r="EWB57" i="2"/>
  <c r="EWC57" i="2"/>
  <c r="EWD57" i="2"/>
  <c r="EWE57" i="2"/>
  <c r="EWF57" i="2"/>
  <c r="EWG57" i="2"/>
  <c r="EWH57" i="2"/>
  <c r="EWI57" i="2"/>
  <c r="EWJ57" i="2"/>
  <c r="EWK57" i="2"/>
  <c r="EWL57" i="2"/>
  <c r="EWM57" i="2"/>
  <c r="EWN57" i="2"/>
  <c r="EWO57" i="2"/>
  <c r="EWP57" i="2"/>
  <c r="EWQ57" i="2"/>
  <c r="EWR57" i="2"/>
  <c r="EWS57" i="2"/>
  <c r="EWT57" i="2"/>
  <c r="EWU57" i="2"/>
  <c r="EWV57" i="2"/>
  <c r="EWW57" i="2"/>
  <c r="EWX57" i="2"/>
  <c r="EWY57" i="2"/>
  <c r="EWZ57" i="2"/>
  <c r="EXA57" i="2"/>
  <c r="EXB57" i="2"/>
  <c r="EXC57" i="2"/>
  <c r="EXD57" i="2"/>
  <c r="EXE57" i="2"/>
  <c r="EXF57" i="2"/>
  <c r="EXG57" i="2"/>
  <c r="EXH57" i="2"/>
  <c r="EXI57" i="2"/>
  <c r="EXJ57" i="2"/>
  <c r="EXK57" i="2"/>
  <c r="EXL57" i="2"/>
  <c r="EXM57" i="2"/>
  <c r="EXN57" i="2"/>
  <c r="EXO57" i="2"/>
  <c r="EXP57" i="2"/>
  <c r="EXQ57" i="2"/>
  <c r="EXR57" i="2"/>
  <c r="EXS57" i="2"/>
  <c r="EXT57" i="2"/>
  <c r="EXU57" i="2"/>
  <c r="EXV57" i="2"/>
  <c r="EXW57" i="2"/>
  <c r="EXX57" i="2"/>
  <c r="EXY57" i="2"/>
  <c r="EXZ57" i="2"/>
  <c r="EYA57" i="2"/>
  <c r="EYB57" i="2"/>
  <c r="EYC57" i="2"/>
  <c r="EYD57" i="2"/>
  <c r="EYE57" i="2"/>
  <c r="EYF57" i="2"/>
  <c r="EYG57" i="2"/>
  <c r="EYH57" i="2"/>
  <c r="EYI57" i="2"/>
  <c r="EYJ57" i="2"/>
  <c r="EYK57" i="2"/>
  <c r="EYL57" i="2"/>
  <c r="EYM57" i="2"/>
  <c r="EYN57" i="2"/>
  <c r="EYO57" i="2"/>
  <c r="EYP57" i="2"/>
  <c r="EYQ57" i="2"/>
  <c r="EYR57" i="2"/>
  <c r="EYS57" i="2"/>
  <c r="EYT57" i="2"/>
  <c r="EYU57" i="2"/>
  <c r="EYV57" i="2"/>
  <c r="EYW57" i="2"/>
  <c r="EYX57" i="2"/>
  <c r="EYY57" i="2"/>
  <c r="EYZ57" i="2"/>
  <c r="EZA57" i="2"/>
  <c r="EZB57" i="2"/>
  <c r="EZC57" i="2"/>
  <c r="EZD57" i="2"/>
  <c r="EZE57" i="2"/>
  <c r="EZF57" i="2"/>
  <c r="EZG57" i="2"/>
  <c r="EZH57" i="2"/>
  <c r="EZI57" i="2"/>
  <c r="EZJ57" i="2"/>
  <c r="EZK57" i="2"/>
  <c r="EZL57" i="2"/>
  <c r="EZM57" i="2"/>
  <c r="EZN57" i="2"/>
  <c r="EZO57" i="2"/>
  <c r="EZP57" i="2"/>
  <c r="EZQ57" i="2"/>
  <c r="EZR57" i="2"/>
  <c r="EZS57" i="2"/>
  <c r="EZT57" i="2"/>
  <c r="EZU57" i="2"/>
  <c r="EZV57" i="2"/>
  <c r="EZW57" i="2"/>
  <c r="EZX57" i="2"/>
  <c r="EZY57" i="2"/>
  <c r="EZZ57" i="2"/>
  <c r="FAA57" i="2"/>
  <c r="FAB57" i="2"/>
  <c r="FAC57" i="2"/>
  <c r="FAD57" i="2"/>
  <c r="FAE57" i="2"/>
  <c r="FAF57" i="2"/>
  <c r="FAG57" i="2"/>
  <c r="FAH57" i="2"/>
  <c r="FAI57" i="2"/>
  <c r="FAJ57" i="2"/>
  <c r="FAK57" i="2"/>
  <c r="FAL57" i="2"/>
  <c r="FAM57" i="2"/>
  <c r="FAN57" i="2"/>
  <c r="FAO57" i="2"/>
  <c r="FAP57" i="2"/>
  <c r="FAQ57" i="2"/>
  <c r="FAR57" i="2"/>
  <c r="FAS57" i="2"/>
  <c r="FAT57" i="2"/>
  <c r="FAU57" i="2"/>
  <c r="FAV57" i="2"/>
  <c r="FAW57" i="2"/>
  <c r="FAX57" i="2"/>
  <c r="FAY57" i="2"/>
  <c r="FAZ57" i="2"/>
  <c r="FBA57" i="2"/>
  <c r="FBB57" i="2"/>
  <c r="FBC57" i="2"/>
  <c r="FBD57" i="2"/>
  <c r="FBE57" i="2"/>
  <c r="FBF57" i="2"/>
  <c r="FBG57" i="2"/>
  <c r="FBH57" i="2"/>
  <c r="FBI57" i="2"/>
  <c r="FBJ57" i="2"/>
  <c r="FBK57" i="2"/>
  <c r="FBL57" i="2"/>
  <c r="FBM57" i="2"/>
  <c r="FBN57" i="2"/>
  <c r="FBO57" i="2"/>
  <c r="FBP57" i="2"/>
  <c r="FBQ57" i="2"/>
  <c r="FBR57" i="2"/>
  <c r="FBS57" i="2"/>
  <c r="FBT57" i="2"/>
  <c r="FBU57" i="2"/>
  <c r="FBV57" i="2"/>
  <c r="FBW57" i="2"/>
  <c r="FBX57" i="2"/>
  <c r="FBY57" i="2"/>
  <c r="FBZ57" i="2"/>
  <c r="FCA57" i="2"/>
  <c r="FCB57" i="2"/>
  <c r="FCC57" i="2"/>
  <c r="FCD57" i="2"/>
  <c r="FCE57" i="2"/>
  <c r="FCF57" i="2"/>
  <c r="FCG57" i="2"/>
  <c r="FCH57" i="2"/>
  <c r="FCI57" i="2"/>
  <c r="FCJ57" i="2"/>
  <c r="FCK57" i="2"/>
  <c r="FCL57" i="2"/>
  <c r="FCM57" i="2"/>
  <c r="FCN57" i="2"/>
  <c r="FCO57" i="2"/>
  <c r="FCP57" i="2"/>
  <c r="FCQ57" i="2"/>
  <c r="FCR57" i="2"/>
  <c r="FCS57" i="2"/>
  <c r="FCT57" i="2"/>
  <c r="FCU57" i="2"/>
  <c r="FCV57" i="2"/>
  <c r="FCW57" i="2"/>
  <c r="FCX57" i="2"/>
  <c r="FCY57" i="2"/>
  <c r="FCZ57" i="2"/>
  <c r="FDA57" i="2"/>
  <c r="FDB57" i="2"/>
  <c r="FDC57" i="2"/>
  <c r="FDD57" i="2"/>
  <c r="FDE57" i="2"/>
  <c r="FDF57" i="2"/>
  <c r="FDG57" i="2"/>
  <c r="FDH57" i="2"/>
  <c r="FDI57" i="2"/>
  <c r="FDJ57" i="2"/>
  <c r="FDK57" i="2"/>
  <c r="FDL57" i="2"/>
  <c r="FDM57" i="2"/>
  <c r="FDN57" i="2"/>
  <c r="FDO57" i="2"/>
  <c r="FDP57" i="2"/>
  <c r="FDQ57" i="2"/>
  <c r="FDR57" i="2"/>
  <c r="FDS57" i="2"/>
  <c r="FDT57" i="2"/>
  <c r="FDU57" i="2"/>
  <c r="FDV57" i="2"/>
  <c r="FDW57" i="2"/>
  <c r="FDX57" i="2"/>
  <c r="FDY57" i="2"/>
  <c r="FDZ57" i="2"/>
  <c r="FEA57" i="2"/>
  <c r="FEB57" i="2"/>
  <c r="FEC57" i="2"/>
  <c r="FED57" i="2"/>
  <c r="FEE57" i="2"/>
  <c r="FEF57" i="2"/>
  <c r="FEG57" i="2"/>
  <c r="FEH57" i="2"/>
  <c r="FEI57" i="2"/>
  <c r="FEJ57" i="2"/>
  <c r="FEK57" i="2"/>
  <c r="FEL57" i="2"/>
  <c r="FEM57" i="2"/>
  <c r="FEN57" i="2"/>
  <c r="FEO57" i="2"/>
  <c r="FEP57" i="2"/>
  <c r="FEQ57" i="2"/>
  <c r="FER57" i="2"/>
  <c r="FES57" i="2"/>
  <c r="FET57" i="2"/>
  <c r="FEU57" i="2"/>
  <c r="FEV57" i="2"/>
  <c r="FEW57" i="2"/>
  <c r="FEX57" i="2"/>
  <c r="FEY57" i="2"/>
  <c r="FEZ57" i="2"/>
  <c r="FFA57" i="2"/>
  <c r="FFB57" i="2"/>
  <c r="FFC57" i="2"/>
  <c r="FFD57" i="2"/>
  <c r="FFE57" i="2"/>
  <c r="FFF57" i="2"/>
  <c r="FFG57" i="2"/>
  <c r="FFH57" i="2"/>
  <c r="FFI57" i="2"/>
  <c r="FFJ57" i="2"/>
  <c r="FFK57" i="2"/>
  <c r="FFL57" i="2"/>
  <c r="FFM57" i="2"/>
  <c r="FFN57" i="2"/>
  <c r="FFO57" i="2"/>
  <c r="FFP57" i="2"/>
  <c r="FFQ57" i="2"/>
  <c r="FFR57" i="2"/>
  <c r="FFS57" i="2"/>
  <c r="FFT57" i="2"/>
  <c r="FFU57" i="2"/>
  <c r="FFV57" i="2"/>
  <c r="FFW57" i="2"/>
  <c r="FFX57" i="2"/>
  <c r="FFY57" i="2"/>
  <c r="FFZ57" i="2"/>
  <c r="FGA57" i="2"/>
  <c r="FGB57" i="2"/>
  <c r="FGC57" i="2"/>
  <c r="FGD57" i="2"/>
  <c r="FGE57" i="2"/>
  <c r="FGF57" i="2"/>
  <c r="FGG57" i="2"/>
  <c r="FGH57" i="2"/>
  <c r="FGI57" i="2"/>
  <c r="FGJ57" i="2"/>
  <c r="FGK57" i="2"/>
  <c r="FGL57" i="2"/>
  <c r="FGM57" i="2"/>
  <c r="FGN57" i="2"/>
  <c r="FGO57" i="2"/>
  <c r="FGP57" i="2"/>
  <c r="FGQ57" i="2"/>
  <c r="FGR57" i="2"/>
  <c r="FGS57" i="2"/>
  <c r="FGT57" i="2"/>
  <c r="FGU57" i="2"/>
  <c r="FGV57" i="2"/>
  <c r="FGW57" i="2"/>
  <c r="FGX57" i="2"/>
  <c r="FGY57" i="2"/>
  <c r="FGZ57" i="2"/>
  <c r="FHA57" i="2"/>
  <c r="FHB57" i="2"/>
  <c r="FHC57" i="2"/>
  <c r="FHD57" i="2"/>
  <c r="FHE57" i="2"/>
  <c r="FHF57" i="2"/>
  <c r="FHG57" i="2"/>
  <c r="FHH57" i="2"/>
  <c r="FHI57" i="2"/>
  <c r="FHJ57" i="2"/>
  <c r="FHK57" i="2"/>
  <c r="FHL57" i="2"/>
  <c r="FHM57" i="2"/>
  <c r="FHN57" i="2"/>
  <c r="FHO57" i="2"/>
  <c r="FHP57" i="2"/>
  <c r="FHQ57" i="2"/>
  <c r="FHR57" i="2"/>
  <c r="FHS57" i="2"/>
  <c r="FHT57" i="2"/>
  <c r="FHU57" i="2"/>
  <c r="FHV57" i="2"/>
  <c r="FHW57" i="2"/>
  <c r="FHX57" i="2"/>
  <c r="FHY57" i="2"/>
  <c r="FHZ57" i="2"/>
  <c r="FIA57" i="2"/>
  <c r="FIB57" i="2"/>
  <c r="FIC57" i="2"/>
  <c r="FID57" i="2"/>
  <c r="FIE57" i="2"/>
  <c r="FIF57" i="2"/>
  <c r="FIG57" i="2"/>
  <c r="FIH57" i="2"/>
  <c r="FII57" i="2"/>
  <c r="FIJ57" i="2"/>
  <c r="FIK57" i="2"/>
  <c r="FIL57" i="2"/>
  <c r="FIM57" i="2"/>
  <c r="FIN57" i="2"/>
  <c r="FIO57" i="2"/>
  <c r="FIP57" i="2"/>
  <c r="FIQ57" i="2"/>
  <c r="FIR57" i="2"/>
  <c r="FIS57" i="2"/>
  <c r="FIT57" i="2"/>
  <c r="FIU57" i="2"/>
  <c r="FIV57" i="2"/>
  <c r="FIW57" i="2"/>
  <c r="FIX57" i="2"/>
  <c r="FIY57" i="2"/>
  <c r="FIZ57" i="2"/>
  <c r="FJA57" i="2"/>
  <c r="FJB57" i="2"/>
  <c r="FJC57" i="2"/>
  <c r="FJD57" i="2"/>
  <c r="FJE57" i="2"/>
  <c r="FJF57" i="2"/>
  <c r="FJG57" i="2"/>
  <c r="FJH57" i="2"/>
  <c r="FJI57" i="2"/>
  <c r="FJJ57" i="2"/>
  <c r="FJK57" i="2"/>
  <c r="FJL57" i="2"/>
  <c r="FJM57" i="2"/>
  <c r="FJN57" i="2"/>
  <c r="FJO57" i="2"/>
  <c r="FJP57" i="2"/>
  <c r="FJQ57" i="2"/>
  <c r="FJR57" i="2"/>
  <c r="FJS57" i="2"/>
  <c r="FJT57" i="2"/>
  <c r="FJU57" i="2"/>
  <c r="FJV57" i="2"/>
  <c r="FJW57" i="2"/>
  <c r="FJX57" i="2"/>
  <c r="FJY57" i="2"/>
  <c r="FJZ57" i="2"/>
  <c r="FKA57" i="2"/>
  <c r="FKB57" i="2"/>
  <c r="FKC57" i="2"/>
  <c r="FKD57" i="2"/>
  <c r="FKE57" i="2"/>
  <c r="FKF57" i="2"/>
  <c r="FKG57" i="2"/>
  <c r="FKH57" i="2"/>
  <c r="FKI57" i="2"/>
  <c r="FKJ57" i="2"/>
  <c r="FKK57" i="2"/>
  <c r="FKL57" i="2"/>
  <c r="FKM57" i="2"/>
  <c r="FKN57" i="2"/>
  <c r="FKO57" i="2"/>
  <c r="FKP57" i="2"/>
  <c r="FKQ57" i="2"/>
  <c r="FKR57" i="2"/>
  <c r="FKS57" i="2"/>
  <c r="FKT57" i="2"/>
  <c r="FKU57" i="2"/>
  <c r="FKV57" i="2"/>
  <c r="FKW57" i="2"/>
  <c r="FKX57" i="2"/>
  <c r="FKY57" i="2"/>
  <c r="FKZ57" i="2"/>
  <c r="FLA57" i="2"/>
  <c r="FLB57" i="2"/>
  <c r="FLC57" i="2"/>
  <c r="FLD57" i="2"/>
  <c r="FLE57" i="2"/>
  <c r="FLF57" i="2"/>
  <c r="FLG57" i="2"/>
  <c r="FLH57" i="2"/>
  <c r="FLI57" i="2"/>
  <c r="FLJ57" i="2"/>
  <c r="FLK57" i="2"/>
  <c r="FLL57" i="2"/>
  <c r="FLM57" i="2"/>
  <c r="FLN57" i="2"/>
  <c r="FLO57" i="2"/>
  <c r="FLP57" i="2"/>
  <c r="FLQ57" i="2"/>
  <c r="FLR57" i="2"/>
  <c r="FLS57" i="2"/>
  <c r="FLT57" i="2"/>
  <c r="FLU57" i="2"/>
  <c r="FLV57" i="2"/>
  <c r="FLW57" i="2"/>
  <c r="FLX57" i="2"/>
  <c r="FLY57" i="2"/>
  <c r="FLZ57" i="2"/>
  <c r="FMA57" i="2"/>
  <c r="FMB57" i="2"/>
  <c r="FMC57" i="2"/>
  <c r="FMD57" i="2"/>
  <c r="FME57" i="2"/>
  <c r="FMF57" i="2"/>
  <c r="FMG57" i="2"/>
  <c r="FMH57" i="2"/>
  <c r="FMI57" i="2"/>
  <c r="FMJ57" i="2"/>
  <c r="FMK57" i="2"/>
  <c r="FML57" i="2"/>
  <c r="FMM57" i="2"/>
  <c r="FMN57" i="2"/>
  <c r="FMO57" i="2"/>
  <c r="FMP57" i="2"/>
  <c r="FMQ57" i="2"/>
  <c r="FMR57" i="2"/>
  <c r="FMS57" i="2"/>
  <c r="FMT57" i="2"/>
  <c r="FMU57" i="2"/>
  <c r="FMV57" i="2"/>
  <c r="FMW57" i="2"/>
  <c r="FMX57" i="2"/>
  <c r="FMY57" i="2"/>
  <c r="FMZ57" i="2"/>
  <c r="FNA57" i="2"/>
  <c r="FNB57" i="2"/>
  <c r="FNC57" i="2"/>
  <c r="FND57" i="2"/>
  <c r="FNE57" i="2"/>
  <c r="FNF57" i="2"/>
  <c r="FNG57" i="2"/>
  <c r="FNH57" i="2"/>
  <c r="FNI57" i="2"/>
  <c r="FNJ57" i="2"/>
  <c r="FNK57" i="2"/>
  <c r="FNL57" i="2"/>
  <c r="FNM57" i="2"/>
  <c r="FNN57" i="2"/>
  <c r="FNO57" i="2"/>
  <c r="FNP57" i="2"/>
  <c r="FNQ57" i="2"/>
  <c r="FNR57" i="2"/>
  <c r="FNS57" i="2"/>
  <c r="FNT57" i="2"/>
  <c r="FNU57" i="2"/>
  <c r="FNV57" i="2"/>
  <c r="FNW57" i="2"/>
  <c r="FNX57" i="2"/>
  <c r="FNY57" i="2"/>
  <c r="FNZ57" i="2"/>
  <c r="FOA57" i="2"/>
  <c r="FOB57" i="2"/>
  <c r="FOC57" i="2"/>
  <c r="FOD57" i="2"/>
  <c r="FOE57" i="2"/>
  <c r="FOF57" i="2"/>
  <c r="FOG57" i="2"/>
  <c r="FOH57" i="2"/>
  <c r="FOI57" i="2"/>
  <c r="FOJ57" i="2"/>
  <c r="FOK57" i="2"/>
  <c r="FOL57" i="2"/>
  <c r="FOM57" i="2"/>
  <c r="FON57" i="2"/>
  <c r="FOO57" i="2"/>
  <c r="FOP57" i="2"/>
  <c r="FOQ57" i="2"/>
  <c r="FOR57" i="2"/>
  <c r="FOS57" i="2"/>
  <c r="FOT57" i="2"/>
  <c r="FOU57" i="2"/>
  <c r="FOV57" i="2"/>
  <c r="FOW57" i="2"/>
  <c r="FOX57" i="2"/>
  <c r="FOY57" i="2"/>
  <c r="FOZ57" i="2"/>
  <c r="FPA57" i="2"/>
  <c r="FPB57" i="2"/>
  <c r="FPC57" i="2"/>
  <c r="FPD57" i="2"/>
  <c r="FPE57" i="2"/>
  <c r="FPF57" i="2"/>
  <c r="FPG57" i="2"/>
  <c r="FPH57" i="2"/>
  <c r="FPI57" i="2"/>
  <c r="FPJ57" i="2"/>
  <c r="FPK57" i="2"/>
  <c r="FPL57" i="2"/>
  <c r="FPM57" i="2"/>
  <c r="FPN57" i="2"/>
  <c r="FPO57" i="2"/>
  <c r="FPP57" i="2"/>
  <c r="FPQ57" i="2"/>
  <c r="FPR57" i="2"/>
  <c r="FPS57" i="2"/>
  <c r="FPT57" i="2"/>
  <c r="FPU57" i="2"/>
  <c r="FPV57" i="2"/>
  <c r="FPW57" i="2"/>
  <c r="FPX57" i="2"/>
  <c r="FPY57" i="2"/>
  <c r="FPZ57" i="2"/>
  <c r="FQA57" i="2"/>
  <c r="FQB57" i="2"/>
  <c r="FQC57" i="2"/>
  <c r="FQD57" i="2"/>
  <c r="FQE57" i="2"/>
  <c r="FQF57" i="2"/>
  <c r="FQG57" i="2"/>
  <c r="FQH57" i="2"/>
  <c r="FQI57" i="2"/>
  <c r="FQJ57" i="2"/>
  <c r="FQK57" i="2"/>
  <c r="FQL57" i="2"/>
  <c r="FQM57" i="2"/>
  <c r="FQN57" i="2"/>
  <c r="FQO57" i="2"/>
  <c r="FQP57" i="2"/>
  <c r="FQQ57" i="2"/>
  <c r="FQR57" i="2"/>
  <c r="FQS57" i="2"/>
  <c r="FQT57" i="2"/>
  <c r="FQU57" i="2"/>
  <c r="FQV57" i="2"/>
  <c r="FQW57" i="2"/>
  <c r="FQX57" i="2"/>
  <c r="FQY57" i="2"/>
  <c r="FQZ57" i="2"/>
  <c r="FRA57" i="2"/>
  <c r="FRB57" i="2"/>
  <c r="FRC57" i="2"/>
  <c r="FRD57" i="2"/>
  <c r="FRE57" i="2"/>
  <c r="FRF57" i="2"/>
  <c r="FRG57" i="2"/>
  <c r="FRH57" i="2"/>
  <c r="FRI57" i="2"/>
  <c r="FRJ57" i="2"/>
  <c r="FRK57" i="2"/>
  <c r="FRL57" i="2"/>
  <c r="FRM57" i="2"/>
  <c r="FRN57" i="2"/>
  <c r="FRO57" i="2"/>
  <c r="FRP57" i="2"/>
  <c r="FRQ57" i="2"/>
  <c r="FRR57" i="2"/>
  <c r="FRS57" i="2"/>
  <c r="FRT57" i="2"/>
  <c r="FRU57" i="2"/>
  <c r="FRV57" i="2"/>
  <c r="FRW57" i="2"/>
  <c r="FRX57" i="2"/>
  <c r="FRY57" i="2"/>
  <c r="FRZ57" i="2"/>
  <c r="FSA57" i="2"/>
  <c r="FSB57" i="2"/>
  <c r="FSC57" i="2"/>
  <c r="FSD57" i="2"/>
  <c r="FSE57" i="2"/>
  <c r="FSF57" i="2"/>
  <c r="FSG57" i="2"/>
  <c r="FSH57" i="2"/>
  <c r="FSI57" i="2"/>
  <c r="FSJ57" i="2"/>
  <c r="FSK57" i="2"/>
  <c r="FSL57" i="2"/>
  <c r="FSM57" i="2"/>
  <c r="FSN57" i="2"/>
  <c r="FSO57" i="2"/>
  <c r="FSP57" i="2"/>
  <c r="FSQ57" i="2"/>
  <c r="FSR57" i="2"/>
  <c r="FSS57" i="2"/>
  <c r="FST57" i="2"/>
  <c r="FSU57" i="2"/>
  <c r="FSV57" i="2"/>
  <c r="FSW57" i="2"/>
  <c r="FSX57" i="2"/>
  <c r="FSY57" i="2"/>
  <c r="FSZ57" i="2"/>
  <c r="FTA57" i="2"/>
  <c r="FTB57" i="2"/>
  <c r="FTC57" i="2"/>
  <c r="FTD57" i="2"/>
  <c r="FTE57" i="2"/>
  <c r="FTF57" i="2"/>
  <c r="FTG57" i="2"/>
  <c r="FTH57" i="2"/>
  <c r="FTI57" i="2"/>
  <c r="FTJ57" i="2"/>
  <c r="FTK57" i="2"/>
  <c r="FTL57" i="2"/>
  <c r="FTM57" i="2"/>
  <c r="FTN57" i="2"/>
  <c r="FTO57" i="2"/>
  <c r="FTP57" i="2"/>
  <c r="FTQ57" i="2"/>
  <c r="FTR57" i="2"/>
  <c r="FTS57" i="2"/>
  <c r="FTT57" i="2"/>
  <c r="FTU57" i="2"/>
  <c r="FTV57" i="2"/>
  <c r="FTW57" i="2"/>
  <c r="FTX57" i="2"/>
  <c r="FTY57" i="2"/>
  <c r="FTZ57" i="2"/>
  <c r="FUA57" i="2"/>
  <c r="FUB57" i="2"/>
  <c r="FUC57" i="2"/>
  <c r="FUD57" i="2"/>
  <c r="FUE57" i="2"/>
  <c r="FUF57" i="2"/>
  <c r="FUG57" i="2"/>
  <c r="FUH57" i="2"/>
  <c r="FUI57" i="2"/>
  <c r="FUJ57" i="2"/>
  <c r="FUK57" i="2"/>
  <c r="FUL57" i="2"/>
  <c r="FUM57" i="2"/>
  <c r="FUN57" i="2"/>
  <c r="FUO57" i="2"/>
  <c r="FUP57" i="2"/>
  <c r="FUQ57" i="2"/>
  <c r="FUR57" i="2"/>
  <c r="FUS57" i="2"/>
  <c r="FUT57" i="2"/>
  <c r="FUU57" i="2"/>
  <c r="FUV57" i="2"/>
  <c r="FUW57" i="2"/>
  <c r="FUX57" i="2"/>
  <c r="FUY57" i="2"/>
  <c r="FUZ57" i="2"/>
  <c r="FVA57" i="2"/>
  <c r="FVB57" i="2"/>
  <c r="FVC57" i="2"/>
  <c r="FVD57" i="2"/>
  <c r="FVE57" i="2"/>
  <c r="FVF57" i="2"/>
  <c r="FVG57" i="2"/>
  <c r="FVH57" i="2"/>
  <c r="FVI57" i="2"/>
  <c r="FVJ57" i="2"/>
  <c r="FVK57" i="2"/>
  <c r="FVL57" i="2"/>
  <c r="FVM57" i="2"/>
  <c r="FVN57" i="2"/>
  <c r="FVO57" i="2"/>
  <c r="FVP57" i="2"/>
  <c r="FVQ57" i="2"/>
  <c r="FVR57" i="2"/>
  <c r="FVS57" i="2"/>
  <c r="FVT57" i="2"/>
  <c r="FVU57" i="2"/>
  <c r="FVV57" i="2"/>
  <c r="FVW57" i="2"/>
  <c r="FVX57" i="2"/>
  <c r="FVY57" i="2"/>
  <c r="FVZ57" i="2"/>
  <c r="FWA57" i="2"/>
  <c r="FWB57" i="2"/>
  <c r="FWC57" i="2"/>
  <c r="FWD57" i="2"/>
  <c r="FWE57" i="2"/>
  <c r="FWF57" i="2"/>
  <c r="FWG57" i="2"/>
  <c r="FWH57" i="2"/>
  <c r="FWI57" i="2"/>
  <c r="FWJ57" i="2"/>
  <c r="FWK57" i="2"/>
  <c r="FWL57" i="2"/>
  <c r="FWM57" i="2"/>
  <c r="FWN57" i="2"/>
  <c r="FWO57" i="2"/>
  <c r="FWP57" i="2"/>
  <c r="FWQ57" i="2"/>
  <c r="FWR57" i="2"/>
  <c r="FWS57" i="2"/>
  <c r="FWT57" i="2"/>
  <c r="FWU57" i="2"/>
  <c r="FWV57" i="2"/>
  <c r="FWW57" i="2"/>
  <c r="FWX57" i="2"/>
  <c r="FWY57" i="2"/>
  <c r="FWZ57" i="2"/>
  <c r="FXA57" i="2"/>
  <c r="FXB57" i="2"/>
  <c r="FXC57" i="2"/>
  <c r="FXD57" i="2"/>
  <c r="FXE57" i="2"/>
  <c r="FXF57" i="2"/>
  <c r="FXG57" i="2"/>
  <c r="FXH57" i="2"/>
  <c r="FXI57" i="2"/>
  <c r="FXJ57" i="2"/>
  <c r="FXK57" i="2"/>
  <c r="FXL57" i="2"/>
  <c r="FXM57" i="2"/>
  <c r="FXN57" i="2"/>
  <c r="FXO57" i="2"/>
  <c r="FXP57" i="2"/>
  <c r="FXQ57" i="2"/>
  <c r="FXR57" i="2"/>
  <c r="FXS57" i="2"/>
  <c r="FXT57" i="2"/>
  <c r="FXU57" i="2"/>
  <c r="FXV57" i="2"/>
  <c r="FXW57" i="2"/>
  <c r="FXX57" i="2"/>
  <c r="FXY57" i="2"/>
  <c r="FXZ57" i="2"/>
  <c r="FYA57" i="2"/>
  <c r="FYB57" i="2"/>
  <c r="FYC57" i="2"/>
  <c r="FYD57" i="2"/>
  <c r="FYE57" i="2"/>
  <c r="FYF57" i="2"/>
  <c r="FYG57" i="2"/>
  <c r="FYH57" i="2"/>
  <c r="FYI57" i="2"/>
  <c r="FYJ57" i="2"/>
  <c r="FYK57" i="2"/>
  <c r="FYL57" i="2"/>
  <c r="FYM57" i="2"/>
  <c r="FYN57" i="2"/>
  <c r="FYO57" i="2"/>
  <c r="FYP57" i="2"/>
  <c r="FYQ57" i="2"/>
  <c r="FYR57" i="2"/>
  <c r="FYS57" i="2"/>
  <c r="FYT57" i="2"/>
  <c r="FYU57" i="2"/>
  <c r="FYV57" i="2"/>
  <c r="FYW57" i="2"/>
  <c r="FYX57" i="2"/>
  <c r="FYY57" i="2"/>
  <c r="FYZ57" i="2"/>
  <c r="FZA57" i="2"/>
  <c r="FZB57" i="2"/>
  <c r="FZC57" i="2"/>
  <c r="FZD57" i="2"/>
  <c r="FZE57" i="2"/>
  <c r="FZF57" i="2"/>
  <c r="FZG57" i="2"/>
  <c r="FZH57" i="2"/>
  <c r="FZI57" i="2"/>
  <c r="FZJ57" i="2"/>
  <c r="FZK57" i="2"/>
  <c r="FZL57" i="2"/>
  <c r="FZM57" i="2"/>
  <c r="FZN57" i="2"/>
  <c r="FZO57" i="2"/>
  <c r="FZP57" i="2"/>
  <c r="FZQ57" i="2"/>
  <c r="FZR57" i="2"/>
  <c r="FZS57" i="2"/>
  <c r="FZT57" i="2"/>
  <c r="FZU57" i="2"/>
  <c r="FZV57" i="2"/>
  <c r="FZW57" i="2"/>
  <c r="FZX57" i="2"/>
  <c r="FZY57" i="2"/>
  <c r="FZZ57" i="2"/>
  <c r="GAA57" i="2"/>
  <c r="GAB57" i="2"/>
  <c r="GAC57" i="2"/>
  <c r="GAD57" i="2"/>
  <c r="GAE57" i="2"/>
  <c r="GAF57" i="2"/>
  <c r="GAG57" i="2"/>
  <c r="GAH57" i="2"/>
  <c r="GAI57" i="2"/>
  <c r="GAJ57" i="2"/>
  <c r="GAK57" i="2"/>
  <c r="GAL57" i="2"/>
  <c r="GAM57" i="2"/>
  <c r="GAN57" i="2"/>
  <c r="GAO57" i="2"/>
  <c r="GAP57" i="2"/>
  <c r="GAQ57" i="2"/>
  <c r="GAR57" i="2"/>
  <c r="GAS57" i="2"/>
  <c r="GAT57" i="2"/>
  <c r="GAU57" i="2"/>
  <c r="GAV57" i="2"/>
  <c r="GAW57" i="2"/>
  <c r="GAX57" i="2"/>
  <c r="GAY57" i="2"/>
  <c r="GAZ57" i="2"/>
  <c r="GBA57" i="2"/>
  <c r="GBB57" i="2"/>
  <c r="GBC57" i="2"/>
  <c r="GBD57" i="2"/>
  <c r="GBE57" i="2"/>
  <c r="GBF57" i="2"/>
  <c r="GBG57" i="2"/>
  <c r="GBH57" i="2"/>
  <c r="GBI57" i="2"/>
  <c r="GBJ57" i="2"/>
  <c r="GBK57" i="2"/>
  <c r="GBL57" i="2"/>
  <c r="GBM57" i="2"/>
  <c r="GBN57" i="2"/>
  <c r="GBO57" i="2"/>
  <c r="GBP57" i="2"/>
  <c r="GBQ57" i="2"/>
  <c r="GBR57" i="2"/>
  <c r="GBS57" i="2"/>
  <c r="GBT57" i="2"/>
  <c r="GBU57" i="2"/>
  <c r="GBV57" i="2"/>
  <c r="GBW57" i="2"/>
  <c r="GBX57" i="2"/>
  <c r="GBY57" i="2"/>
  <c r="GBZ57" i="2"/>
  <c r="GCA57" i="2"/>
  <c r="GCB57" i="2"/>
  <c r="GCC57" i="2"/>
  <c r="GCD57" i="2"/>
  <c r="GCE57" i="2"/>
  <c r="GCF57" i="2"/>
  <c r="GCG57" i="2"/>
  <c r="GCH57" i="2"/>
  <c r="GCI57" i="2"/>
  <c r="GCJ57" i="2"/>
  <c r="GCK57" i="2"/>
  <c r="GCL57" i="2"/>
  <c r="GCM57" i="2"/>
  <c r="GCN57" i="2"/>
  <c r="GCO57" i="2"/>
  <c r="GCP57" i="2"/>
  <c r="GCQ57" i="2"/>
  <c r="GCR57" i="2"/>
  <c r="GCS57" i="2"/>
  <c r="GCT57" i="2"/>
  <c r="GCU57" i="2"/>
  <c r="GCV57" i="2"/>
  <c r="GCW57" i="2"/>
  <c r="GCX57" i="2"/>
  <c r="GCY57" i="2"/>
  <c r="GCZ57" i="2"/>
  <c r="GDA57" i="2"/>
  <c r="GDB57" i="2"/>
  <c r="GDC57" i="2"/>
  <c r="GDD57" i="2"/>
  <c r="GDE57" i="2"/>
  <c r="GDF57" i="2"/>
  <c r="GDG57" i="2"/>
  <c r="GDH57" i="2"/>
  <c r="GDI57" i="2"/>
  <c r="GDJ57" i="2"/>
  <c r="GDK57" i="2"/>
  <c r="GDL57" i="2"/>
  <c r="GDM57" i="2"/>
  <c r="GDN57" i="2"/>
  <c r="GDO57" i="2"/>
  <c r="GDP57" i="2"/>
  <c r="GDQ57" i="2"/>
  <c r="GDR57" i="2"/>
  <c r="GDS57" i="2"/>
  <c r="GDT57" i="2"/>
  <c r="GDU57" i="2"/>
  <c r="GDV57" i="2"/>
  <c r="GDW57" i="2"/>
  <c r="GDX57" i="2"/>
  <c r="GDY57" i="2"/>
  <c r="GDZ57" i="2"/>
  <c r="GEA57" i="2"/>
  <c r="GEB57" i="2"/>
  <c r="GEC57" i="2"/>
  <c r="GED57" i="2"/>
  <c r="GEE57" i="2"/>
  <c r="GEF57" i="2"/>
  <c r="GEG57" i="2"/>
  <c r="GEH57" i="2"/>
  <c r="GEI57" i="2"/>
  <c r="GEJ57" i="2"/>
  <c r="GEK57" i="2"/>
  <c r="GEL57" i="2"/>
  <c r="GEM57" i="2"/>
  <c r="GEN57" i="2"/>
  <c r="GEO57" i="2"/>
  <c r="GEP57" i="2"/>
  <c r="GEQ57" i="2"/>
  <c r="GER57" i="2"/>
  <c r="GES57" i="2"/>
  <c r="GET57" i="2"/>
  <c r="GEU57" i="2"/>
  <c r="GEV57" i="2"/>
  <c r="GEW57" i="2"/>
  <c r="GEX57" i="2"/>
  <c r="GEY57" i="2"/>
  <c r="GEZ57" i="2"/>
  <c r="GFA57" i="2"/>
  <c r="GFB57" i="2"/>
  <c r="GFC57" i="2"/>
  <c r="GFD57" i="2"/>
  <c r="GFE57" i="2"/>
  <c r="GFF57" i="2"/>
  <c r="GFG57" i="2"/>
  <c r="GFH57" i="2"/>
  <c r="GFI57" i="2"/>
  <c r="GFJ57" i="2"/>
  <c r="GFK57" i="2"/>
  <c r="GFL57" i="2"/>
  <c r="GFM57" i="2"/>
  <c r="GFN57" i="2"/>
  <c r="GFO57" i="2"/>
  <c r="GFP57" i="2"/>
  <c r="GFQ57" i="2"/>
  <c r="GFR57" i="2"/>
  <c r="GFS57" i="2"/>
  <c r="GFT57" i="2"/>
  <c r="GFU57" i="2"/>
  <c r="GFV57" i="2"/>
  <c r="GFW57" i="2"/>
  <c r="GFX57" i="2"/>
  <c r="GFY57" i="2"/>
  <c r="GFZ57" i="2"/>
  <c r="GGA57" i="2"/>
  <c r="GGB57" i="2"/>
  <c r="GGC57" i="2"/>
  <c r="GGD57" i="2"/>
  <c r="GGE57" i="2"/>
  <c r="GGF57" i="2"/>
  <c r="GGG57" i="2"/>
  <c r="GGH57" i="2"/>
  <c r="GGI57" i="2"/>
  <c r="GGJ57" i="2"/>
  <c r="GGK57" i="2"/>
  <c r="GGL57" i="2"/>
  <c r="GGM57" i="2"/>
  <c r="GGN57" i="2"/>
  <c r="GGO57" i="2"/>
  <c r="GGP57" i="2"/>
  <c r="GGQ57" i="2"/>
  <c r="GGR57" i="2"/>
  <c r="GGS57" i="2"/>
  <c r="GGT57" i="2"/>
  <c r="GGU57" i="2"/>
  <c r="GGV57" i="2"/>
  <c r="GGW57" i="2"/>
  <c r="GGX57" i="2"/>
  <c r="GGY57" i="2"/>
  <c r="GGZ57" i="2"/>
  <c r="GHA57" i="2"/>
  <c r="GHB57" i="2"/>
  <c r="GHC57" i="2"/>
  <c r="GHD57" i="2"/>
  <c r="GHE57" i="2"/>
  <c r="GHF57" i="2"/>
  <c r="GHG57" i="2"/>
  <c r="GHH57" i="2"/>
  <c r="GHI57" i="2"/>
  <c r="GHJ57" i="2"/>
  <c r="GHK57" i="2"/>
  <c r="GHL57" i="2"/>
  <c r="GHM57" i="2"/>
  <c r="GHN57" i="2"/>
  <c r="GHO57" i="2"/>
  <c r="GHP57" i="2"/>
  <c r="GHQ57" i="2"/>
  <c r="GHR57" i="2"/>
  <c r="GHS57" i="2"/>
  <c r="GHT57" i="2"/>
  <c r="GHU57" i="2"/>
  <c r="GHV57" i="2"/>
  <c r="GHW57" i="2"/>
  <c r="GHX57" i="2"/>
  <c r="GHY57" i="2"/>
  <c r="GHZ57" i="2"/>
  <c r="GIA57" i="2"/>
  <c r="GIB57" i="2"/>
  <c r="GIC57" i="2"/>
  <c r="GID57" i="2"/>
  <c r="GIE57" i="2"/>
  <c r="GIF57" i="2"/>
  <c r="GIG57" i="2"/>
  <c r="GIH57" i="2"/>
  <c r="GII57" i="2"/>
  <c r="GIJ57" i="2"/>
  <c r="GIK57" i="2"/>
  <c r="GIL57" i="2"/>
  <c r="GIM57" i="2"/>
  <c r="GIN57" i="2"/>
  <c r="GIO57" i="2"/>
  <c r="GIP57" i="2"/>
  <c r="GIQ57" i="2"/>
  <c r="GIR57" i="2"/>
  <c r="GIS57" i="2"/>
  <c r="GIT57" i="2"/>
  <c r="GIU57" i="2"/>
  <c r="GIV57" i="2"/>
  <c r="GIW57" i="2"/>
  <c r="GIX57" i="2"/>
  <c r="GIY57" i="2"/>
  <c r="GIZ57" i="2"/>
  <c r="GJA57" i="2"/>
  <c r="GJB57" i="2"/>
  <c r="GJC57" i="2"/>
  <c r="GJD57" i="2"/>
  <c r="GJE57" i="2"/>
  <c r="GJF57" i="2"/>
  <c r="GJG57" i="2"/>
  <c r="GJH57" i="2"/>
  <c r="GJI57" i="2"/>
  <c r="GJJ57" i="2"/>
  <c r="GJK57" i="2"/>
  <c r="GJL57" i="2"/>
  <c r="GJM57" i="2"/>
  <c r="GJN57" i="2"/>
  <c r="GJO57" i="2"/>
  <c r="GJP57" i="2"/>
  <c r="GJQ57" i="2"/>
  <c r="GJR57" i="2"/>
  <c r="GJS57" i="2"/>
  <c r="GJT57" i="2"/>
  <c r="GJU57" i="2"/>
  <c r="GJV57" i="2"/>
  <c r="GJW57" i="2"/>
  <c r="GJX57" i="2"/>
  <c r="GJY57" i="2"/>
  <c r="GJZ57" i="2"/>
  <c r="GKA57" i="2"/>
  <c r="GKB57" i="2"/>
  <c r="GKC57" i="2"/>
  <c r="GKD57" i="2"/>
  <c r="GKE57" i="2"/>
  <c r="GKF57" i="2"/>
  <c r="GKG57" i="2"/>
  <c r="GKH57" i="2"/>
  <c r="GKI57" i="2"/>
  <c r="GKJ57" i="2"/>
  <c r="GKK57" i="2"/>
  <c r="GKL57" i="2"/>
  <c r="GKM57" i="2"/>
  <c r="GKN57" i="2"/>
  <c r="GKO57" i="2"/>
  <c r="GKP57" i="2"/>
  <c r="GKQ57" i="2"/>
  <c r="GKR57" i="2"/>
  <c r="GKS57" i="2"/>
  <c r="GKT57" i="2"/>
  <c r="GKU57" i="2"/>
  <c r="GKV57" i="2"/>
  <c r="GKW57" i="2"/>
  <c r="GKX57" i="2"/>
  <c r="GKY57" i="2"/>
  <c r="GKZ57" i="2"/>
  <c r="GLA57" i="2"/>
  <c r="GLB57" i="2"/>
  <c r="GLC57" i="2"/>
  <c r="GLD57" i="2"/>
  <c r="GLE57" i="2"/>
  <c r="GLF57" i="2"/>
  <c r="GLG57" i="2"/>
  <c r="GLH57" i="2"/>
  <c r="GLI57" i="2"/>
  <c r="GLJ57" i="2"/>
  <c r="GLK57" i="2"/>
  <c r="GLL57" i="2"/>
  <c r="GLM57" i="2"/>
  <c r="GLN57" i="2"/>
  <c r="GLO57" i="2"/>
  <c r="GLP57" i="2"/>
  <c r="GLQ57" i="2"/>
  <c r="GLR57" i="2"/>
  <c r="GLS57" i="2"/>
  <c r="GLT57" i="2"/>
  <c r="GLU57" i="2"/>
  <c r="GLV57" i="2"/>
  <c r="GLW57" i="2"/>
  <c r="GLX57" i="2"/>
  <c r="GLY57" i="2"/>
  <c r="GLZ57" i="2"/>
  <c r="GMA57" i="2"/>
  <c r="GMB57" i="2"/>
  <c r="GMC57" i="2"/>
  <c r="GMD57" i="2"/>
  <c r="GME57" i="2"/>
  <c r="GMF57" i="2"/>
  <c r="GMG57" i="2"/>
  <c r="GMH57" i="2"/>
  <c r="GMI57" i="2"/>
  <c r="GMJ57" i="2"/>
  <c r="GMK57" i="2"/>
  <c r="GML57" i="2"/>
  <c r="GMM57" i="2"/>
  <c r="GMN57" i="2"/>
  <c r="GMO57" i="2"/>
  <c r="GMP57" i="2"/>
  <c r="GMQ57" i="2"/>
  <c r="GMR57" i="2"/>
  <c r="GMS57" i="2"/>
  <c r="GMT57" i="2"/>
  <c r="GMU57" i="2"/>
  <c r="GMV57" i="2"/>
  <c r="GMW57" i="2"/>
  <c r="GMX57" i="2"/>
  <c r="GMY57" i="2"/>
  <c r="GMZ57" i="2"/>
  <c r="GNA57" i="2"/>
  <c r="GNB57" i="2"/>
  <c r="GNC57" i="2"/>
  <c r="GND57" i="2"/>
  <c r="GNE57" i="2"/>
  <c r="GNF57" i="2"/>
  <c r="GNG57" i="2"/>
  <c r="GNH57" i="2"/>
  <c r="GNI57" i="2"/>
  <c r="GNJ57" i="2"/>
  <c r="GNK57" i="2"/>
  <c r="GNL57" i="2"/>
  <c r="GNM57" i="2"/>
  <c r="GNN57" i="2"/>
  <c r="GNO57" i="2"/>
  <c r="GNP57" i="2"/>
  <c r="GNQ57" i="2"/>
  <c r="GNR57" i="2"/>
  <c r="GNS57" i="2"/>
  <c r="GNT57" i="2"/>
  <c r="GNU57" i="2"/>
  <c r="GNV57" i="2"/>
  <c r="GNW57" i="2"/>
  <c r="GNX57" i="2"/>
  <c r="GNY57" i="2"/>
  <c r="GNZ57" i="2"/>
  <c r="GOA57" i="2"/>
  <c r="GOB57" i="2"/>
  <c r="GOC57" i="2"/>
  <c r="GOD57" i="2"/>
  <c r="GOE57" i="2"/>
  <c r="GOF57" i="2"/>
  <c r="GOG57" i="2"/>
  <c r="GOH57" i="2"/>
  <c r="GOI57" i="2"/>
  <c r="GOJ57" i="2"/>
  <c r="GOK57" i="2"/>
  <c r="GOL57" i="2"/>
  <c r="GOM57" i="2"/>
  <c r="GON57" i="2"/>
  <c r="GOO57" i="2"/>
  <c r="GOP57" i="2"/>
  <c r="GOQ57" i="2"/>
  <c r="GOR57" i="2"/>
  <c r="GOS57" i="2"/>
  <c r="GOT57" i="2"/>
  <c r="GOU57" i="2"/>
  <c r="GOV57" i="2"/>
  <c r="GOW57" i="2"/>
  <c r="GOX57" i="2"/>
  <c r="GOY57" i="2"/>
  <c r="GOZ57" i="2"/>
  <c r="GPA57" i="2"/>
  <c r="GPB57" i="2"/>
  <c r="GPC57" i="2"/>
  <c r="GPD57" i="2"/>
  <c r="GPE57" i="2"/>
  <c r="GPF57" i="2"/>
  <c r="GPG57" i="2"/>
  <c r="GPH57" i="2"/>
  <c r="GPI57" i="2"/>
  <c r="GPJ57" i="2"/>
  <c r="GPK57" i="2"/>
  <c r="GPL57" i="2"/>
  <c r="GPM57" i="2"/>
  <c r="GPN57" i="2"/>
  <c r="GPO57" i="2"/>
  <c r="GPP57" i="2"/>
  <c r="GPQ57" i="2"/>
  <c r="GPR57" i="2"/>
  <c r="GPS57" i="2"/>
  <c r="GPT57" i="2"/>
  <c r="GPU57" i="2"/>
  <c r="GPV57" i="2"/>
  <c r="GPW57" i="2"/>
  <c r="GPX57" i="2"/>
  <c r="GPY57" i="2"/>
  <c r="GPZ57" i="2"/>
  <c r="GQA57" i="2"/>
  <c r="GQB57" i="2"/>
  <c r="GQC57" i="2"/>
  <c r="GQD57" i="2"/>
  <c r="GQE57" i="2"/>
  <c r="GQF57" i="2"/>
  <c r="GQG57" i="2"/>
  <c r="GQH57" i="2"/>
  <c r="GQI57" i="2"/>
  <c r="GQJ57" i="2"/>
  <c r="GQK57" i="2"/>
  <c r="GQL57" i="2"/>
  <c r="GQM57" i="2"/>
  <c r="GQN57" i="2"/>
  <c r="GQO57" i="2"/>
  <c r="GQP57" i="2"/>
  <c r="GQQ57" i="2"/>
  <c r="GQR57" i="2"/>
  <c r="GQS57" i="2"/>
  <c r="GQT57" i="2"/>
  <c r="GQU57" i="2"/>
  <c r="GQV57" i="2"/>
  <c r="GQW57" i="2"/>
  <c r="GQX57" i="2"/>
  <c r="GQY57" i="2"/>
  <c r="GQZ57" i="2"/>
  <c r="GRA57" i="2"/>
  <c r="GRB57" i="2"/>
  <c r="GRC57" i="2"/>
  <c r="GRD57" i="2"/>
  <c r="GRE57" i="2"/>
  <c r="GRF57" i="2"/>
  <c r="GRG57" i="2"/>
  <c r="GRH57" i="2"/>
  <c r="GRI57" i="2"/>
  <c r="GRJ57" i="2"/>
  <c r="GRK57" i="2"/>
  <c r="GRL57" i="2"/>
  <c r="GRM57" i="2"/>
  <c r="GRN57" i="2"/>
  <c r="GRO57" i="2"/>
  <c r="GRP57" i="2"/>
  <c r="GRQ57" i="2"/>
  <c r="GRR57" i="2"/>
  <c r="GRS57" i="2"/>
  <c r="GRT57" i="2"/>
  <c r="GRU57" i="2"/>
  <c r="GRV57" i="2"/>
  <c r="GRW57" i="2"/>
  <c r="GRX57" i="2"/>
  <c r="GRY57" i="2"/>
  <c r="GRZ57" i="2"/>
  <c r="GSA57" i="2"/>
  <c r="GSB57" i="2"/>
  <c r="GSC57" i="2"/>
  <c r="GSD57" i="2"/>
  <c r="GSE57" i="2"/>
  <c r="GSF57" i="2"/>
  <c r="GSG57" i="2"/>
  <c r="GSH57" i="2"/>
  <c r="GSI57" i="2"/>
  <c r="GSJ57" i="2"/>
  <c r="GSK57" i="2"/>
  <c r="GSL57" i="2"/>
  <c r="GSM57" i="2"/>
  <c r="GSN57" i="2"/>
  <c r="GSO57" i="2"/>
  <c r="GSP57" i="2"/>
  <c r="GSQ57" i="2"/>
  <c r="GSR57" i="2"/>
  <c r="GSS57" i="2"/>
  <c r="GST57" i="2"/>
  <c r="GSU57" i="2"/>
  <c r="GSV57" i="2"/>
  <c r="GSW57" i="2"/>
  <c r="GSX57" i="2"/>
  <c r="GSY57" i="2"/>
  <c r="GSZ57" i="2"/>
  <c r="GTA57" i="2"/>
  <c r="GTB57" i="2"/>
  <c r="GTC57" i="2"/>
  <c r="GTD57" i="2"/>
  <c r="GTE57" i="2"/>
  <c r="GTF57" i="2"/>
  <c r="GTG57" i="2"/>
  <c r="GTH57" i="2"/>
  <c r="GTI57" i="2"/>
  <c r="GTJ57" i="2"/>
  <c r="GTK57" i="2"/>
  <c r="GTL57" i="2"/>
  <c r="GTM57" i="2"/>
  <c r="GTN57" i="2"/>
  <c r="GTO57" i="2"/>
  <c r="GTP57" i="2"/>
  <c r="GTQ57" i="2"/>
  <c r="GTR57" i="2"/>
  <c r="GTS57" i="2"/>
  <c r="GTT57" i="2"/>
  <c r="GTU57" i="2"/>
  <c r="GTV57" i="2"/>
  <c r="GTW57" i="2"/>
  <c r="GTX57" i="2"/>
  <c r="GTY57" i="2"/>
  <c r="GTZ57" i="2"/>
  <c r="GUA57" i="2"/>
  <c r="GUB57" i="2"/>
  <c r="GUC57" i="2"/>
  <c r="GUD57" i="2"/>
  <c r="GUE57" i="2"/>
  <c r="GUF57" i="2"/>
  <c r="GUG57" i="2"/>
  <c r="GUH57" i="2"/>
  <c r="GUI57" i="2"/>
  <c r="GUJ57" i="2"/>
  <c r="GUK57" i="2"/>
  <c r="GUL57" i="2"/>
  <c r="GUM57" i="2"/>
  <c r="GUN57" i="2"/>
  <c r="GUO57" i="2"/>
  <c r="GUP57" i="2"/>
  <c r="GUQ57" i="2"/>
  <c r="GUR57" i="2"/>
  <c r="GUS57" i="2"/>
  <c r="GUT57" i="2"/>
  <c r="GUU57" i="2"/>
  <c r="GUV57" i="2"/>
  <c r="GUW57" i="2"/>
  <c r="GUX57" i="2"/>
  <c r="GUY57" i="2"/>
  <c r="GUZ57" i="2"/>
  <c r="GVA57" i="2"/>
  <c r="GVB57" i="2"/>
  <c r="GVC57" i="2"/>
  <c r="GVD57" i="2"/>
  <c r="GVE57" i="2"/>
  <c r="GVF57" i="2"/>
  <c r="GVG57" i="2"/>
  <c r="GVH57" i="2"/>
  <c r="GVI57" i="2"/>
  <c r="GVJ57" i="2"/>
  <c r="GVK57" i="2"/>
  <c r="GVL57" i="2"/>
  <c r="GVM57" i="2"/>
  <c r="GVN57" i="2"/>
  <c r="GVO57" i="2"/>
  <c r="GVP57" i="2"/>
  <c r="GVQ57" i="2"/>
  <c r="GVR57" i="2"/>
  <c r="GVS57" i="2"/>
  <c r="GVT57" i="2"/>
  <c r="GVU57" i="2"/>
  <c r="GVV57" i="2"/>
  <c r="GVW57" i="2"/>
  <c r="GVX57" i="2"/>
  <c r="GVY57" i="2"/>
  <c r="GVZ57" i="2"/>
  <c r="GWA57" i="2"/>
  <c r="GWB57" i="2"/>
  <c r="GWC57" i="2"/>
  <c r="GWD57" i="2"/>
  <c r="GWE57" i="2"/>
  <c r="GWF57" i="2"/>
  <c r="GWG57" i="2"/>
  <c r="GWH57" i="2"/>
  <c r="GWI57" i="2"/>
  <c r="GWJ57" i="2"/>
  <c r="GWK57" i="2"/>
  <c r="GWL57" i="2"/>
  <c r="GWM57" i="2"/>
  <c r="GWN57" i="2"/>
  <c r="GWO57" i="2"/>
  <c r="GWP57" i="2"/>
  <c r="GWQ57" i="2"/>
  <c r="GWR57" i="2"/>
  <c r="GWS57" i="2"/>
  <c r="GWT57" i="2"/>
  <c r="GWU57" i="2"/>
  <c r="GWV57" i="2"/>
  <c r="GWW57" i="2"/>
  <c r="GWX57" i="2"/>
  <c r="GWY57" i="2"/>
  <c r="GWZ57" i="2"/>
  <c r="GXA57" i="2"/>
  <c r="GXB57" i="2"/>
  <c r="GXC57" i="2"/>
  <c r="GXD57" i="2"/>
  <c r="GXE57" i="2"/>
  <c r="GXF57" i="2"/>
  <c r="GXG57" i="2"/>
  <c r="GXH57" i="2"/>
  <c r="GXI57" i="2"/>
  <c r="GXJ57" i="2"/>
  <c r="GXK57" i="2"/>
  <c r="GXL57" i="2"/>
  <c r="GXM57" i="2"/>
  <c r="GXN57" i="2"/>
  <c r="GXO57" i="2"/>
  <c r="GXP57" i="2"/>
  <c r="GXQ57" i="2"/>
  <c r="GXR57" i="2"/>
  <c r="GXS57" i="2"/>
  <c r="GXT57" i="2"/>
  <c r="GXU57" i="2"/>
  <c r="GXV57" i="2"/>
  <c r="GXW57" i="2"/>
  <c r="GXX57" i="2"/>
  <c r="GXY57" i="2"/>
  <c r="GXZ57" i="2"/>
  <c r="GYA57" i="2"/>
  <c r="GYB57" i="2"/>
  <c r="GYC57" i="2"/>
  <c r="GYD57" i="2"/>
  <c r="GYE57" i="2"/>
  <c r="GYF57" i="2"/>
  <c r="GYG57" i="2"/>
  <c r="GYH57" i="2"/>
  <c r="GYI57" i="2"/>
  <c r="GYJ57" i="2"/>
  <c r="GYK57" i="2"/>
  <c r="GYL57" i="2"/>
  <c r="GYM57" i="2"/>
  <c r="GYN57" i="2"/>
  <c r="GYO57" i="2"/>
  <c r="GYP57" i="2"/>
  <c r="GYQ57" i="2"/>
  <c r="GYR57" i="2"/>
  <c r="GYS57" i="2"/>
  <c r="GYT57" i="2"/>
  <c r="GYU57" i="2"/>
  <c r="GYV57" i="2"/>
  <c r="GYW57" i="2"/>
  <c r="GYX57" i="2"/>
  <c r="GYY57" i="2"/>
  <c r="GYZ57" i="2"/>
  <c r="GZA57" i="2"/>
  <c r="GZB57" i="2"/>
  <c r="GZC57" i="2"/>
  <c r="GZD57" i="2"/>
  <c r="GZE57" i="2"/>
  <c r="GZF57" i="2"/>
  <c r="GZG57" i="2"/>
  <c r="GZH57" i="2"/>
  <c r="GZI57" i="2"/>
  <c r="GZJ57" i="2"/>
  <c r="GZK57" i="2"/>
  <c r="GZL57" i="2"/>
  <c r="GZM57" i="2"/>
  <c r="GZN57" i="2"/>
  <c r="GZO57" i="2"/>
  <c r="GZP57" i="2"/>
  <c r="GZQ57" i="2"/>
  <c r="GZR57" i="2"/>
  <c r="GZS57" i="2"/>
  <c r="GZT57" i="2"/>
  <c r="GZU57" i="2"/>
  <c r="GZV57" i="2"/>
  <c r="GZW57" i="2"/>
  <c r="GZX57" i="2"/>
  <c r="GZY57" i="2"/>
  <c r="GZZ57" i="2"/>
  <c r="HAA57" i="2"/>
  <c r="HAB57" i="2"/>
  <c r="HAC57" i="2"/>
  <c r="HAD57" i="2"/>
  <c r="HAE57" i="2"/>
  <c r="HAF57" i="2"/>
  <c r="HAG57" i="2"/>
  <c r="HAH57" i="2"/>
  <c r="HAI57" i="2"/>
  <c r="HAJ57" i="2"/>
  <c r="HAK57" i="2"/>
  <c r="HAL57" i="2"/>
  <c r="HAM57" i="2"/>
  <c r="HAN57" i="2"/>
  <c r="HAO57" i="2"/>
  <c r="HAP57" i="2"/>
  <c r="HAQ57" i="2"/>
  <c r="HAR57" i="2"/>
  <c r="HAS57" i="2"/>
  <c r="HAT57" i="2"/>
  <c r="HAU57" i="2"/>
  <c r="HAV57" i="2"/>
  <c r="HAW57" i="2"/>
  <c r="HAX57" i="2"/>
  <c r="HAY57" i="2"/>
  <c r="HAZ57" i="2"/>
  <c r="HBA57" i="2"/>
  <c r="HBB57" i="2"/>
  <c r="HBC57" i="2"/>
  <c r="HBD57" i="2"/>
  <c r="HBE57" i="2"/>
  <c r="HBF57" i="2"/>
  <c r="HBG57" i="2"/>
  <c r="HBH57" i="2"/>
  <c r="HBI57" i="2"/>
  <c r="HBJ57" i="2"/>
  <c r="HBK57" i="2"/>
  <c r="HBL57" i="2"/>
  <c r="HBM57" i="2"/>
  <c r="HBN57" i="2"/>
  <c r="HBO57" i="2"/>
  <c r="HBP57" i="2"/>
  <c r="HBQ57" i="2"/>
  <c r="HBR57" i="2"/>
  <c r="HBS57" i="2"/>
  <c r="HBT57" i="2"/>
  <c r="HBU57" i="2"/>
  <c r="HBV57" i="2"/>
  <c r="HBW57" i="2"/>
  <c r="HBX57" i="2"/>
  <c r="HBY57" i="2"/>
  <c r="HBZ57" i="2"/>
  <c r="HCA57" i="2"/>
  <c r="HCB57" i="2"/>
  <c r="HCC57" i="2"/>
  <c r="HCD57" i="2"/>
  <c r="HCE57" i="2"/>
  <c r="HCF57" i="2"/>
  <c r="HCG57" i="2"/>
  <c r="HCH57" i="2"/>
  <c r="HCI57" i="2"/>
  <c r="HCJ57" i="2"/>
  <c r="HCK57" i="2"/>
  <c r="HCL57" i="2"/>
  <c r="HCM57" i="2"/>
  <c r="HCN57" i="2"/>
  <c r="HCO57" i="2"/>
  <c r="HCP57" i="2"/>
  <c r="HCQ57" i="2"/>
  <c r="HCR57" i="2"/>
  <c r="HCS57" i="2"/>
  <c r="HCT57" i="2"/>
  <c r="HCU57" i="2"/>
  <c r="HCV57" i="2"/>
  <c r="HCW57" i="2"/>
  <c r="HCX57" i="2"/>
  <c r="HCY57" i="2"/>
  <c r="HCZ57" i="2"/>
  <c r="HDA57" i="2"/>
  <c r="HDB57" i="2"/>
  <c r="HDC57" i="2"/>
  <c r="HDD57" i="2"/>
  <c r="HDE57" i="2"/>
  <c r="HDF57" i="2"/>
  <c r="HDG57" i="2"/>
  <c r="HDH57" i="2"/>
  <c r="HDI57" i="2"/>
  <c r="HDJ57" i="2"/>
  <c r="HDK57" i="2"/>
  <c r="HDL57" i="2"/>
  <c r="HDM57" i="2"/>
  <c r="HDN57" i="2"/>
  <c r="HDO57" i="2"/>
  <c r="HDP57" i="2"/>
  <c r="HDQ57" i="2"/>
  <c r="HDR57" i="2"/>
  <c r="HDS57" i="2"/>
  <c r="HDT57" i="2"/>
  <c r="HDU57" i="2"/>
  <c r="HDV57" i="2"/>
  <c r="HDW57" i="2"/>
  <c r="HDX57" i="2"/>
  <c r="HDY57" i="2"/>
  <c r="HDZ57" i="2"/>
  <c r="HEA57" i="2"/>
  <c r="HEB57" i="2"/>
  <c r="HEC57" i="2"/>
  <c r="HED57" i="2"/>
  <c r="HEE57" i="2"/>
  <c r="HEF57" i="2"/>
  <c r="HEG57" i="2"/>
  <c r="HEH57" i="2"/>
  <c r="HEI57" i="2"/>
  <c r="HEJ57" i="2"/>
  <c r="HEK57" i="2"/>
  <c r="HEL57" i="2"/>
  <c r="HEM57" i="2"/>
  <c r="HEN57" i="2"/>
  <c r="HEO57" i="2"/>
  <c r="HEP57" i="2"/>
  <c r="HEQ57" i="2"/>
  <c r="HER57" i="2"/>
  <c r="HES57" i="2"/>
  <c r="HET57" i="2"/>
  <c r="HEU57" i="2"/>
  <c r="HEV57" i="2"/>
  <c r="HEW57" i="2"/>
  <c r="HEX57" i="2"/>
  <c r="HEY57" i="2"/>
  <c r="HEZ57" i="2"/>
  <c r="HFA57" i="2"/>
  <c r="HFB57" i="2"/>
  <c r="HFC57" i="2"/>
  <c r="HFD57" i="2"/>
  <c r="HFE57" i="2"/>
  <c r="HFF57" i="2"/>
  <c r="HFG57" i="2"/>
  <c r="HFH57" i="2"/>
  <c r="HFI57" i="2"/>
  <c r="HFJ57" i="2"/>
  <c r="HFK57" i="2"/>
  <c r="HFL57" i="2"/>
  <c r="HFM57" i="2"/>
  <c r="HFN57" i="2"/>
  <c r="HFO57" i="2"/>
  <c r="HFP57" i="2"/>
  <c r="HFQ57" i="2"/>
  <c r="HFR57" i="2"/>
  <c r="HFS57" i="2"/>
  <c r="HFT57" i="2"/>
  <c r="HFU57" i="2"/>
  <c r="HFV57" i="2"/>
  <c r="HFW57" i="2"/>
  <c r="HFX57" i="2"/>
  <c r="HFY57" i="2"/>
  <c r="HFZ57" i="2"/>
  <c r="HGA57" i="2"/>
  <c r="HGB57" i="2"/>
  <c r="HGC57" i="2"/>
  <c r="HGD57" i="2"/>
  <c r="HGE57" i="2"/>
  <c r="HGF57" i="2"/>
  <c r="HGG57" i="2"/>
  <c r="HGH57" i="2"/>
  <c r="HGI57" i="2"/>
  <c r="HGJ57" i="2"/>
  <c r="HGK57" i="2"/>
  <c r="HGL57" i="2"/>
  <c r="HGM57" i="2"/>
  <c r="HGN57" i="2"/>
  <c r="HGO57" i="2"/>
  <c r="HGP57" i="2"/>
  <c r="HGQ57" i="2"/>
  <c r="HGR57" i="2"/>
  <c r="HGS57" i="2"/>
  <c r="HGT57" i="2"/>
  <c r="HGU57" i="2"/>
  <c r="HGV57" i="2"/>
  <c r="HGW57" i="2"/>
  <c r="HGX57" i="2"/>
  <c r="HGY57" i="2"/>
  <c r="HGZ57" i="2"/>
  <c r="HHA57" i="2"/>
  <c r="HHB57" i="2"/>
  <c r="HHC57" i="2"/>
  <c r="HHD57" i="2"/>
  <c r="HHE57" i="2"/>
  <c r="HHF57" i="2"/>
  <c r="HHG57" i="2"/>
  <c r="HHH57" i="2"/>
  <c r="HHI57" i="2"/>
  <c r="HHJ57" i="2"/>
  <c r="HHK57" i="2"/>
  <c r="HHL57" i="2"/>
  <c r="HHM57" i="2"/>
  <c r="HHN57" i="2"/>
  <c r="HHO57" i="2"/>
  <c r="HHP57" i="2"/>
  <c r="HHQ57" i="2"/>
  <c r="HHR57" i="2"/>
  <c r="HHS57" i="2"/>
  <c r="HHT57" i="2"/>
  <c r="HHU57" i="2"/>
  <c r="HHV57" i="2"/>
  <c r="HHW57" i="2"/>
  <c r="HHX57" i="2"/>
  <c r="HHY57" i="2"/>
  <c r="HHZ57" i="2"/>
  <c r="HIA57" i="2"/>
  <c r="HIB57" i="2"/>
  <c r="HIC57" i="2"/>
  <c r="HID57" i="2"/>
  <c r="HIE57" i="2"/>
  <c r="HIF57" i="2"/>
  <c r="HIG57" i="2"/>
  <c r="HIH57" i="2"/>
  <c r="HII57" i="2"/>
  <c r="HIJ57" i="2"/>
  <c r="HIK57" i="2"/>
  <c r="HIL57" i="2"/>
  <c r="HIM57" i="2"/>
  <c r="HIN57" i="2"/>
  <c r="HIO57" i="2"/>
  <c r="HIP57" i="2"/>
  <c r="HIQ57" i="2"/>
  <c r="HIR57" i="2"/>
  <c r="HIS57" i="2"/>
  <c r="HIT57" i="2"/>
  <c r="HIU57" i="2"/>
  <c r="HIV57" i="2"/>
  <c r="HIW57" i="2"/>
  <c r="HIX57" i="2"/>
  <c r="HIY57" i="2"/>
  <c r="HIZ57" i="2"/>
  <c r="HJA57" i="2"/>
  <c r="HJB57" i="2"/>
  <c r="HJC57" i="2"/>
  <c r="HJD57" i="2"/>
  <c r="HJE57" i="2"/>
  <c r="HJF57" i="2"/>
  <c r="HJG57" i="2"/>
  <c r="HJH57" i="2"/>
  <c r="HJI57" i="2"/>
  <c r="HJJ57" i="2"/>
  <c r="HJK57" i="2"/>
  <c r="HJL57" i="2"/>
  <c r="HJM57" i="2"/>
  <c r="HJN57" i="2"/>
  <c r="HJO57" i="2"/>
  <c r="HJP57" i="2"/>
  <c r="HJQ57" i="2"/>
  <c r="HJR57" i="2"/>
  <c r="HJS57" i="2"/>
  <c r="HJT57" i="2"/>
  <c r="HJU57" i="2"/>
  <c r="HJV57" i="2"/>
  <c r="HJW57" i="2"/>
  <c r="HJX57" i="2"/>
  <c r="HJY57" i="2"/>
  <c r="HJZ57" i="2"/>
  <c r="HKA57" i="2"/>
  <c r="HKB57" i="2"/>
  <c r="HKC57" i="2"/>
  <c r="HKD57" i="2"/>
  <c r="HKE57" i="2"/>
  <c r="HKF57" i="2"/>
  <c r="HKG57" i="2"/>
  <c r="HKH57" i="2"/>
  <c r="HKI57" i="2"/>
  <c r="HKJ57" i="2"/>
  <c r="HKK57" i="2"/>
  <c r="HKL57" i="2"/>
  <c r="HKM57" i="2"/>
  <c r="HKN57" i="2"/>
  <c r="HKO57" i="2"/>
  <c r="HKP57" i="2"/>
  <c r="HKQ57" i="2"/>
  <c r="HKR57" i="2"/>
  <c r="HKS57" i="2"/>
  <c r="HKT57" i="2"/>
  <c r="HKU57" i="2"/>
  <c r="HKV57" i="2"/>
  <c r="HKW57" i="2"/>
  <c r="HKX57" i="2"/>
  <c r="HKY57" i="2"/>
  <c r="HKZ57" i="2"/>
  <c r="HLA57" i="2"/>
  <c r="HLB57" i="2"/>
  <c r="HLC57" i="2"/>
  <c r="HLD57" i="2"/>
  <c r="HLE57" i="2"/>
  <c r="HLF57" i="2"/>
  <c r="HLG57" i="2"/>
  <c r="HLH57" i="2"/>
  <c r="HLI57" i="2"/>
  <c r="HLJ57" i="2"/>
  <c r="HLK57" i="2"/>
  <c r="HLL57" i="2"/>
  <c r="HLM57" i="2"/>
  <c r="HLN57" i="2"/>
  <c r="HLO57" i="2"/>
  <c r="HLP57" i="2"/>
  <c r="HLQ57" i="2"/>
  <c r="HLR57" i="2"/>
  <c r="HLS57" i="2"/>
  <c r="HLT57" i="2"/>
  <c r="HLU57" i="2"/>
  <c r="HLV57" i="2"/>
  <c r="HLW57" i="2"/>
  <c r="HLX57" i="2"/>
  <c r="HLY57" i="2"/>
  <c r="HLZ57" i="2"/>
  <c r="HMA57" i="2"/>
  <c r="HMB57" i="2"/>
  <c r="HMC57" i="2"/>
  <c r="HMD57" i="2"/>
  <c r="HME57" i="2"/>
  <c r="HMF57" i="2"/>
  <c r="HMG57" i="2"/>
  <c r="HMH57" i="2"/>
  <c r="HMI57" i="2"/>
  <c r="HMJ57" i="2"/>
  <c r="HMK57" i="2"/>
  <c r="HML57" i="2"/>
  <c r="HMM57" i="2"/>
  <c r="HMN57" i="2"/>
  <c r="HMO57" i="2"/>
  <c r="HMP57" i="2"/>
  <c r="HMQ57" i="2"/>
  <c r="HMR57" i="2"/>
  <c r="HMS57" i="2"/>
  <c r="HMT57" i="2"/>
  <c r="HMU57" i="2"/>
  <c r="HMV57" i="2"/>
  <c r="HMW57" i="2"/>
  <c r="HMX57" i="2"/>
  <c r="HMY57" i="2"/>
  <c r="HMZ57" i="2"/>
  <c r="HNA57" i="2"/>
  <c r="HNB57" i="2"/>
  <c r="HNC57" i="2"/>
  <c r="HND57" i="2"/>
  <c r="HNE57" i="2"/>
  <c r="HNF57" i="2"/>
  <c r="HNG57" i="2"/>
  <c r="HNH57" i="2"/>
  <c r="HNI57" i="2"/>
  <c r="HNJ57" i="2"/>
  <c r="HNK57" i="2"/>
  <c r="HNL57" i="2"/>
  <c r="HNM57" i="2"/>
  <c r="HNN57" i="2"/>
  <c r="HNO57" i="2"/>
  <c r="HNP57" i="2"/>
  <c r="HNQ57" i="2"/>
  <c r="HNR57" i="2"/>
  <c r="HNS57" i="2"/>
  <c r="HNT57" i="2"/>
  <c r="HNU57" i="2"/>
  <c r="HNV57" i="2"/>
  <c r="HNW57" i="2"/>
  <c r="HNX57" i="2"/>
  <c r="HNY57" i="2"/>
  <c r="HNZ57" i="2"/>
  <c r="HOA57" i="2"/>
  <c r="HOB57" i="2"/>
  <c r="HOC57" i="2"/>
  <c r="HOD57" i="2"/>
  <c r="HOE57" i="2"/>
  <c r="HOF57" i="2"/>
  <c r="HOG57" i="2"/>
  <c r="HOH57" i="2"/>
  <c r="HOI57" i="2"/>
  <c r="HOJ57" i="2"/>
  <c r="HOK57" i="2"/>
  <c r="HOL57" i="2"/>
  <c r="HOM57" i="2"/>
  <c r="HON57" i="2"/>
  <c r="HOO57" i="2"/>
  <c r="HOP57" i="2"/>
  <c r="HOQ57" i="2"/>
  <c r="HOR57" i="2"/>
  <c r="HOS57" i="2"/>
  <c r="HOT57" i="2"/>
  <c r="HOU57" i="2"/>
  <c r="HOV57" i="2"/>
  <c r="HOW57" i="2"/>
  <c r="HOX57" i="2"/>
  <c r="HOY57" i="2"/>
  <c r="HOZ57" i="2"/>
  <c r="HPA57" i="2"/>
  <c r="HPB57" i="2"/>
  <c r="HPC57" i="2"/>
  <c r="HPD57" i="2"/>
  <c r="HPE57" i="2"/>
  <c r="HPF57" i="2"/>
  <c r="HPG57" i="2"/>
  <c r="HPH57" i="2"/>
  <c r="HPI57" i="2"/>
  <c r="HPJ57" i="2"/>
  <c r="HPK57" i="2"/>
  <c r="HPL57" i="2"/>
  <c r="HPM57" i="2"/>
  <c r="HPN57" i="2"/>
  <c r="HPO57" i="2"/>
  <c r="HPP57" i="2"/>
  <c r="HPQ57" i="2"/>
  <c r="HPR57" i="2"/>
  <c r="HPS57" i="2"/>
  <c r="HPT57" i="2"/>
  <c r="HPU57" i="2"/>
  <c r="HPV57" i="2"/>
  <c r="HPW57" i="2"/>
  <c r="HPX57" i="2"/>
  <c r="HPY57" i="2"/>
  <c r="HPZ57" i="2"/>
  <c r="HQA57" i="2"/>
  <c r="HQB57" i="2"/>
  <c r="HQC57" i="2"/>
  <c r="HQD57" i="2"/>
  <c r="HQE57" i="2"/>
  <c r="HQF57" i="2"/>
  <c r="HQG57" i="2"/>
  <c r="HQH57" i="2"/>
  <c r="HQI57" i="2"/>
  <c r="HQJ57" i="2"/>
  <c r="HQK57" i="2"/>
  <c r="HQL57" i="2"/>
  <c r="HQM57" i="2"/>
  <c r="HQN57" i="2"/>
  <c r="HQO57" i="2"/>
  <c r="HQP57" i="2"/>
  <c r="HQQ57" i="2"/>
  <c r="HQR57" i="2"/>
  <c r="HQS57" i="2"/>
  <c r="HQT57" i="2"/>
  <c r="HQU57" i="2"/>
  <c r="HQV57" i="2"/>
  <c r="HQW57" i="2"/>
  <c r="HQX57" i="2"/>
  <c r="HQY57" i="2"/>
  <c r="HQZ57" i="2"/>
  <c r="HRA57" i="2"/>
  <c r="HRB57" i="2"/>
  <c r="HRC57" i="2"/>
  <c r="HRD57" i="2"/>
  <c r="HRE57" i="2"/>
  <c r="HRF57" i="2"/>
  <c r="HRG57" i="2"/>
  <c r="HRH57" i="2"/>
  <c r="HRI57" i="2"/>
  <c r="HRJ57" i="2"/>
  <c r="HRK57" i="2"/>
  <c r="HRL57" i="2"/>
  <c r="HRM57" i="2"/>
  <c r="HRN57" i="2"/>
  <c r="HRO57" i="2"/>
  <c r="HRP57" i="2"/>
  <c r="HRQ57" i="2"/>
  <c r="HRR57" i="2"/>
  <c r="HRS57" i="2"/>
  <c r="HRT57" i="2"/>
  <c r="HRU57" i="2"/>
  <c r="HRV57" i="2"/>
  <c r="HRW57" i="2"/>
  <c r="HRX57" i="2"/>
  <c r="HRY57" i="2"/>
  <c r="HRZ57" i="2"/>
  <c r="HSA57" i="2"/>
  <c r="HSB57" i="2"/>
  <c r="HSC57" i="2"/>
  <c r="HSD57" i="2"/>
  <c r="HSE57" i="2"/>
  <c r="HSF57" i="2"/>
  <c r="HSG57" i="2"/>
  <c r="HSH57" i="2"/>
  <c r="HSI57" i="2"/>
  <c r="HSJ57" i="2"/>
  <c r="HSK57" i="2"/>
  <c r="HSL57" i="2"/>
  <c r="HSM57" i="2"/>
  <c r="HSN57" i="2"/>
  <c r="HSO57" i="2"/>
  <c r="HSP57" i="2"/>
  <c r="HSQ57" i="2"/>
  <c r="HSR57" i="2"/>
  <c r="HSS57" i="2"/>
  <c r="HST57" i="2"/>
  <c r="HSU57" i="2"/>
  <c r="HSV57" i="2"/>
  <c r="HSW57" i="2"/>
  <c r="HSX57" i="2"/>
  <c r="HSY57" i="2"/>
  <c r="HSZ57" i="2"/>
  <c r="HTA57" i="2"/>
  <c r="HTB57" i="2"/>
  <c r="HTC57" i="2"/>
  <c r="HTD57" i="2"/>
  <c r="HTE57" i="2"/>
  <c r="HTF57" i="2"/>
  <c r="HTG57" i="2"/>
  <c r="HTH57" i="2"/>
  <c r="HTI57" i="2"/>
  <c r="HTJ57" i="2"/>
  <c r="HTK57" i="2"/>
  <c r="HTL57" i="2"/>
  <c r="HTM57" i="2"/>
  <c r="HTN57" i="2"/>
  <c r="HTO57" i="2"/>
  <c r="HTP57" i="2"/>
  <c r="HTQ57" i="2"/>
  <c r="HTR57" i="2"/>
  <c r="HTS57" i="2"/>
  <c r="HTT57" i="2"/>
  <c r="HTU57" i="2"/>
  <c r="HTV57" i="2"/>
  <c r="HTW57" i="2"/>
  <c r="HTX57" i="2"/>
  <c r="HTY57" i="2"/>
  <c r="HTZ57" i="2"/>
  <c r="HUA57" i="2"/>
  <c r="HUB57" i="2"/>
  <c r="HUC57" i="2"/>
  <c r="HUD57" i="2"/>
  <c r="HUE57" i="2"/>
  <c r="HUF57" i="2"/>
  <c r="HUG57" i="2"/>
  <c r="HUH57" i="2"/>
  <c r="HUI57" i="2"/>
  <c r="HUJ57" i="2"/>
  <c r="HUK57" i="2"/>
  <c r="HUL57" i="2"/>
  <c r="HUM57" i="2"/>
  <c r="HUN57" i="2"/>
  <c r="HUO57" i="2"/>
  <c r="HUP57" i="2"/>
  <c r="HUQ57" i="2"/>
  <c r="HUR57" i="2"/>
  <c r="HUS57" i="2"/>
  <c r="HUT57" i="2"/>
  <c r="HUU57" i="2"/>
  <c r="HUV57" i="2"/>
  <c r="HUW57" i="2"/>
  <c r="HUX57" i="2"/>
  <c r="HUY57" i="2"/>
  <c r="HUZ57" i="2"/>
  <c r="HVA57" i="2"/>
  <c r="HVB57" i="2"/>
  <c r="HVC57" i="2"/>
  <c r="HVD57" i="2"/>
  <c r="HVE57" i="2"/>
  <c r="HVF57" i="2"/>
  <c r="HVG57" i="2"/>
  <c r="HVH57" i="2"/>
  <c r="HVI57" i="2"/>
  <c r="HVJ57" i="2"/>
  <c r="HVK57" i="2"/>
  <c r="HVL57" i="2"/>
  <c r="HVM57" i="2"/>
  <c r="HVN57" i="2"/>
  <c r="HVO57" i="2"/>
  <c r="HVP57" i="2"/>
  <c r="HVQ57" i="2"/>
  <c r="HVR57" i="2"/>
  <c r="HVS57" i="2"/>
  <c r="HVT57" i="2"/>
  <c r="HVU57" i="2"/>
  <c r="HVV57" i="2"/>
  <c r="HVW57" i="2"/>
  <c r="HVX57" i="2"/>
  <c r="HVY57" i="2"/>
  <c r="HVZ57" i="2"/>
  <c r="HWA57" i="2"/>
  <c r="HWB57" i="2"/>
  <c r="HWC57" i="2"/>
  <c r="HWD57" i="2"/>
  <c r="HWE57" i="2"/>
  <c r="HWF57" i="2"/>
  <c r="HWG57" i="2"/>
  <c r="HWH57" i="2"/>
  <c r="HWI57" i="2"/>
  <c r="HWJ57" i="2"/>
  <c r="HWK57" i="2"/>
  <c r="HWL57" i="2"/>
  <c r="HWM57" i="2"/>
  <c r="HWN57" i="2"/>
  <c r="HWO57" i="2"/>
  <c r="HWP57" i="2"/>
  <c r="HWQ57" i="2"/>
  <c r="HWR57" i="2"/>
  <c r="HWS57" i="2"/>
  <c r="HWT57" i="2"/>
  <c r="HWU57" i="2"/>
  <c r="HWV57" i="2"/>
  <c r="HWW57" i="2"/>
  <c r="HWX57" i="2"/>
  <c r="HWY57" i="2"/>
  <c r="HWZ57" i="2"/>
  <c r="HXA57" i="2"/>
  <c r="HXB57" i="2"/>
  <c r="HXC57" i="2"/>
  <c r="HXD57" i="2"/>
  <c r="HXE57" i="2"/>
  <c r="HXF57" i="2"/>
  <c r="HXG57" i="2"/>
  <c r="HXH57" i="2"/>
  <c r="HXI57" i="2"/>
  <c r="HXJ57" i="2"/>
  <c r="HXK57" i="2"/>
  <c r="HXL57" i="2"/>
  <c r="HXM57" i="2"/>
  <c r="HXN57" i="2"/>
  <c r="HXO57" i="2"/>
  <c r="HXP57" i="2"/>
  <c r="HXQ57" i="2"/>
  <c r="HXR57" i="2"/>
  <c r="HXS57" i="2"/>
  <c r="HXT57" i="2"/>
  <c r="HXU57" i="2"/>
  <c r="HXV57" i="2"/>
  <c r="HXW57" i="2"/>
  <c r="HXX57" i="2"/>
  <c r="HXY57" i="2"/>
  <c r="HXZ57" i="2"/>
  <c r="HYA57" i="2"/>
  <c r="HYB57" i="2"/>
  <c r="HYC57" i="2"/>
  <c r="HYD57" i="2"/>
  <c r="HYE57" i="2"/>
  <c r="HYF57" i="2"/>
  <c r="HYG57" i="2"/>
  <c r="HYH57" i="2"/>
  <c r="HYI57" i="2"/>
  <c r="HYJ57" i="2"/>
  <c r="HYK57" i="2"/>
  <c r="HYL57" i="2"/>
  <c r="HYM57" i="2"/>
  <c r="HYN57" i="2"/>
  <c r="HYO57" i="2"/>
  <c r="HYP57" i="2"/>
  <c r="HYQ57" i="2"/>
  <c r="HYR57" i="2"/>
  <c r="HYS57" i="2"/>
  <c r="HYT57" i="2"/>
  <c r="HYU57" i="2"/>
  <c r="HYV57" i="2"/>
  <c r="HYW57" i="2"/>
  <c r="HYX57" i="2"/>
  <c r="HYY57" i="2"/>
  <c r="HYZ57" i="2"/>
  <c r="HZA57" i="2"/>
  <c r="HZB57" i="2"/>
  <c r="HZC57" i="2"/>
  <c r="HZD57" i="2"/>
  <c r="HZE57" i="2"/>
  <c r="HZF57" i="2"/>
  <c r="HZG57" i="2"/>
  <c r="HZH57" i="2"/>
  <c r="HZI57" i="2"/>
  <c r="HZJ57" i="2"/>
  <c r="HZK57" i="2"/>
  <c r="HZL57" i="2"/>
  <c r="HZM57" i="2"/>
  <c r="HZN57" i="2"/>
  <c r="HZO57" i="2"/>
  <c r="HZP57" i="2"/>
  <c r="HZQ57" i="2"/>
  <c r="HZR57" i="2"/>
  <c r="HZS57" i="2"/>
  <c r="HZT57" i="2"/>
  <c r="HZU57" i="2"/>
  <c r="HZV57" i="2"/>
  <c r="HZW57" i="2"/>
  <c r="HZX57" i="2"/>
  <c r="HZY57" i="2"/>
  <c r="HZZ57" i="2"/>
  <c r="IAA57" i="2"/>
  <c r="IAB57" i="2"/>
  <c r="IAC57" i="2"/>
  <c r="IAD57" i="2"/>
  <c r="IAE57" i="2"/>
  <c r="IAF57" i="2"/>
  <c r="IAG57" i="2"/>
  <c r="IAH57" i="2"/>
  <c r="IAI57" i="2"/>
  <c r="IAJ57" i="2"/>
  <c r="IAK57" i="2"/>
  <c r="IAL57" i="2"/>
  <c r="IAM57" i="2"/>
  <c r="IAN57" i="2"/>
  <c r="IAO57" i="2"/>
  <c r="IAP57" i="2"/>
  <c r="IAQ57" i="2"/>
  <c r="IAR57" i="2"/>
  <c r="IAS57" i="2"/>
  <c r="IAT57" i="2"/>
  <c r="IAU57" i="2"/>
  <c r="IAV57" i="2"/>
  <c r="IAW57" i="2"/>
  <c r="IAX57" i="2"/>
  <c r="IAY57" i="2"/>
  <c r="IAZ57" i="2"/>
  <c r="IBA57" i="2"/>
  <c r="IBB57" i="2"/>
  <c r="IBC57" i="2"/>
  <c r="IBD57" i="2"/>
  <c r="IBE57" i="2"/>
  <c r="IBF57" i="2"/>
  <c r="IBG57" i="2"/>
  <c r="IBH57" i="2"/>
  <c r="IBI57" i="2"/>
  <c r="IBJ57" i="2"/>
  <c r="IBK57" i="2"/>
  <c r="IBL57" i="2"/>
  <c r="IBM57" i="2"/>
  <c r="IBN57" i="2"/>
  <c r="IBO57" i="2"/>
  <c r="IBP57" i="2"/>
  <c r="IBQ57" i="2"/>
  <c r="IBR57" i="2"/>
  <c r="IBS57" i="2"/>
  <c r="IBT57" i="2"/>
  <c r="IBU57" i="2"/>
  <c r="IBV57" i="2"/>
  <c r="IBW57" i="2"/>
  <c r="IBX57" i="2"/>
  <c r="IBY57" i="2"/>
  <c r="IBZ57" i="2"/>
  <c r="ICA57" i="2"/>
  <c r="ICB57" i="2"/>
  <c r="ICC57" i="2"/>
  <c r="ICD57" i="2"/>
  <c r="ICE57" i="2"/>
  <c r="ICF57" i="2"/>
  <c r="ICG57" i="2"/>
  <c r="ICH57" i="2"/>
  <c r="ICI57" i="2"/>
  <c r="ICJ57" i="2"/>
  <c r="ICK57" i="2"/>
  <c r="ICL57" i="2"/>
  <c r="ICM57" i="2"/>
  <c r="ICN57" i="2"/>
  <c r="ICO57" i="2"/>
  <c r="ICP57" i="2"/>
  <c r="ICQ57" i="2"/>
  <c r="ICR57" i="2"/>
  <c r="ICS57" i="2"/>
  <c r="ICT57" i="2"/>
  <c r="ICU57" i="2"/>
  <c r="ICV57" i="2"/>
  <c r="ICW57" i="2"/>
  <c r="ICX57" i="2"/>
  <c r="ICY57" i="2"/>
  <c r="ICZ57" i="2"/>
  <c r="IDA57" i="2"/>
  <c r="IDB57" i="2"/>
  <c r="IDC57" i="2"/>
  <c r="IDD57" i="2"/>
  <c r="IDE57" i="2"/>
  <c r="IDF57" i="2"/>
  <c r="IDG57" i="2"/>
  <c r="IDH57" i="2"/>
  <c r="IDI57" i="2"/>
  <c r="IDJ57" i="2"/>
  <c r="IDK57" i="2"/>
  <c r="IDL57" i="2"/>
  <c r="IDM57" i="2"/>
  <c r="IDN57" i="2"/>
  <c r="IDO57" i="2"/>
  <c r="IDP57" i="2"/>
  <c r="IDQ57" i="2"/>
  <c r="IDR57" i="2"/>
  <c r="IDS57" i="2"/>
  <c r="IDT57" i="2"/>
  <c r="IDU57" i="2"/>
  <c r="IDV57" i="2"/>
  <c r="IDW57" i="2"/>
  <c r="IDX57" i="2"/>
  <c r="IDY57" i="2"/>
  <c r="IDZ57" i="2"/>
  <c r="IEA57" i="2"/>
  <c r="IEB57" i="2"/>
  <c r="IEC57" i="2"/>
  <c r="IED57" i="2"/>
  <c r="IEE57" i="2"/>
  <c r="IEF57" i="2"/>
  <c r="IEG57" i="2"/>
  <c r="IEH57" i="2"/>
  <c r="IEI57" i="2"/>
  <c r="IEJ57" i="2"/>
  <c r="IEK57" i="2"/>
  <c r="IEL57" i="2"/>
  <c r="IEM57" i="2"/>
  <c r="IEN57" i="2"/>
  <c r="IEO57" i="2"/>
  <c r="IEP57" i="2"/>
  <c r="IEQ57" i="2"/>
  <c r="IER57" i="2"/>
  <c r="IES57" i="2"/>
  <c r="IET57" i="2"/>
  <c r="IEU57" i="2"/>
  <c r="IEV57" i="2"/>
  <c r="IEW57" i="2"/>
  <c r="IEX57" i="2"/>
  <c r="IEY57" i="2"/>
  <c r="IEZ57" i="2"/>
  <c r="IFA57" i="2"/>
  <c r="IFB57" i="2"/>
  <c r="IFC57" i="2"/>
  <c r="IFD57" i="2"/>
  <c r="IFE57" i="2"/>
  <c r="IFF57" i="2"/>
  <c r="IFG57" i="2"/>
  <c r="IFH57" i="2"/>
  <c r="IFI57" i="2"/>
  <c r="IFJ57" i="2"/>
  <c r="IFK57" i="2"/>
  <c r="IFL57" i="2"/>
  <c r="IFM57" i="2"/>
  <c r="IFN57" i="2"/>
  <c r="IFO57" i="2"/>
  <c r="IFP57" i="2"/>
  <c r="IFQ57" i="2"/>
  <c r="IFR57" i="2"/>
  <c r="IFS57" i="2"/>
  <c r="IFT57" i="2"/>
  <c r="IFU57" i="2"/>
  <c r="IFV57" i="2"/>
  <c r="IFW57" i="2"/>
  <c r="IFX57" i="2"/>
  <c r="IFY57" i="2"/>
  <c r="IFZ57" i="2"/>
  <c r="IGA57" i="2"/>
  <c r="IGB57" i="2"/>
  <c r="IGC57" i="2"/>
  <c r="IGD57" i="2"/>
  <c r="IGE57" i="2"/>
  <c r="IGF57" i="2"/>
  <c r="IGG57" i="2"/>
  <c r="IGH57" i="2"/>
  <c r="IGI57" i="2"/>
  <c r="IGJ57" i="2"/>
  <c r="IGK57" i="2"/>
  <c r="IGL57" i="2"/>
  <c r="IGM57" i="2"/>
  <c r="IGN57" i="2"/>
  <c r="IGO57" i="2"/>
  <c r="IGP57" i="2"/>
  <c r="IGQ57" i="2"/>
  <c r="IGR57" i="2"/>
  <c r="IGS57" i="2"/>
  <c r="IGT57" i="2"/>
  <c r="IGU57" i="2"/>
  <c r="IGV57" i="2"/>
  <c r="IGW57" i="2"/>
  <c r="IGX57" i="2"/>
  <c r="IGY57" i="2"/>
  <c r="IGZ57" i="2"/>
  <c r="IHA57" i="2"/>
  <c r="IHB57" i="2"/>
  <c r="IHC57" i="2"/>
  <c r="IHD57" i="2"/>
  <c r="IHE57" i="2"/>
  <c r="IHF57" i="2"/>
  <c r="IHG57" i="2"/>
  <c r="IHH57" i="2"/>
  <c r="IHI57" i="2"/>
  <c r="IHJ57" i="2"/>
  <c r="IHK57" i="2"/>
  <c r="IHL57" i="2"/>
  <c r="IHM57" i="2"/>
  <c r="IHN57" i="2"/>
  <c r="IHO57" i="2"/>
  <c r="IHP57" i="2"/>
  <c r="IHQ57" i="2"/>
  <c r="IHR57" i="2"/>
  <c r="IHS57" i="2"/>
  <c r="IHT57" i="2"/>
  <c r="IHU57" i="2"/>
  <c r="IHV57" i="2"/>
  <c r="IHW57" i="2"/>
  <c r="IHX57" i="2"/>
  <c r="IHY57" i="2"/>
  <c r="IHZ57" i="2"/>
  <c r="IIA57" i="2"/>
  <c r="IIB57" i="2"/>
  <c r="IIC57" i="2"/>
  <c r="IID57" i="2"/>
  <c r="IIE57" i="2"/>
  <c r="IIF57" i="2"/>
  <c r="IIG57" i="2"/>
  <c r="IIH57" i="2"/>
  <c r="III57" i="2"/>
  <c r="IIJ57" i="2"/>
  <c r="IIK57" i="2"/>
  <c r="IIL57" i="2"/>
  <c r="IIM57" i="2"/>
  <c r="IIN57" i="2"/>
  <c r="IIO57" i="2"/>
  <c r="IIP57" i="2"/>
  <c r="IIQ57" i="2"/>
  <c r="IIR57" i="2"/>
  <c r="IIS57" i="2"/>
  <c r="IIT57" i="2"/>
  <c r="IIU57" i="2"/>
  <c r="IIV57" i="2"/>
  <c r="IIW57" i="2"/>
  <c r="IIX57" i="2"/>
  <c r="IIY57" i="2"/>
  <c r="IIZ57" i="2"/>
  <c r="IJA57" i="2"/>
  <c r="IJB57" i="2"/>
  <c r="IJC57" i="2"/>
  <c r="IJD57" i="2"/>
  <c r="IJE57" i="2"/>
  <c r="IJF57" i="2"/>
  <c r="IJG57" i="2"/>
  <c r="IJH57" i="2"/>
  <c r="IJI57" i="2"/>
  <c r="IJJ57" i="2"/>
  <c r="IJK57" i="2"/>
  <c r="IJL57" i="2"/>
  <c r="IJM57" i="2"/>
  <c r="IJN57" i="2"/>
  <c r="IJO57" i="2"/>
  <c r="IJP57" i="2"/>
  <c r="IJQ57" i="2"/>
  <c r="IJR57" i="2"/>
  <c r="IJS57" i="2"/>
  <c r="IJT57" i="2"/>
  <c r="IJU57" i="2"/>
  <c r="IJV57" i="2"/>
  <c r="IJW57" i="2"/>
  <c r="IJX57" i="2"/>
  <c r="IJY57" i="2"/>
  <c r="IJZ57" i="2"/>
  <c r="IKA57" i="2"/>
  <c r="IKB57" i="2"/>
  <c r="IKC57" i="2"/>
  <c r="IKD57" i="2"/>
  <c r="IKE57" i="2"/>
  <c r="IKF57" i="2"/>
  <c r="IKG57" i="2"/>
  <c r="IKH57" i="2"/>
  <c r="IKI57" i="2"/>
  <c r="IKJ57" i="2"/>
  <c r="IKK57" i="2"/>
  <c r="IKL57" i="2"/>
  <c r="IKM57" i="2"/>
  <c r="IKN57" i="2"/>
  <c r="IKO57" i="2"/>
  <c r="IKP57" i="2"/>
  <c r="IKQ57" i="2"/>
  <c r="IKR57" i="2"/>
  <c r="IKS57" i="2"/>
  <c r="IKT57" i="2"/>
  <c r="IKU57" i="2"/>
  <c r="IKV57" i="2"/>
  <c r="IKW57" i="2"/>
  <c r="IKX57" i="2"/>
  <c r="IKY57" i="2"/>
  <c r="IKZ57" i="2"/>
  <c r="ILA57" i="2"/>
  <c r="ILB57" i="2"/>
  <c r="ILC57" i="2"/>
  <c r="ILD57" i="2"/>
  <c r="ILE57" i="2"/>
  <c r="ILF57" i="2"/>
  <c r="ILG57" i="2"/>
  <c r="ILH57" i="2"/>
  <c r="ILI57" i="2"/>
  <c r="ILJ57" i="2"/>
  <c r="ILK57" i="2"/>
  <c r="ILL57" i="2"/>
  <c r="ILM57" i="2"/>
  <c r="ILN57" i="2"/>
  <c r="ILO57" i="2"/>
  <c r="ILP57" i="2"/>
  <c r="ILQ57" i="2"/>
  <c r="ILR57" i="2"/>
  <c r="ILS57" i="2"/>
  <c r="ILT57" i="2"/>
  <c r="ILU57" i="2"/>
  <c r="ILV57" i="2"/>
  <c r="ILW57" i="2"/>
  <c r="ILX57" i="2"/>
  <c r="ILY57" i="2"/>
  <c r="ILZ57" i="2"/>
  <c r="IMA57" i="2"/>
  <c r="IMB57" i="2"/>
  <c r="IMC57" i="2"/>
  <c r="IMD57" i="2"/>
  <c r="IME57" i="2"/>
  <c r="IMF57" i="2"/>
  <c r="IMG57" i="2"/>
  <c r="IMH57" i="2"/>
  <c r="IMI57" i="2"/>
  <c r="IMJ57" i="2"/>
  <c r="IMK57" i="2"/>
  <c r="IML57" i="2"/>
  <c r="IMM57" i="2"/>
  <c r="IMN57" i="2"/>
  <c r="IMO57" i="2"/>
  <c r="IMP57" i="2"/>
  <c r="IMQ57" i="2"/>
  <c r="IMR57" i="2"/>
  <c r="IMS57" i="2"/>
  <c r="IMT57" i="2"/>
  <c r="IMU57" i="2"/>
  <c r="IMV57" i="2"/>
  <c r="IMW57" i="2"/>
  <c r="IMX57" i="2"/>
  <c r="IMY57" i="2"/>
  <c r="IMZ57" i="2"/>
  <c r="INA57" i="2"/>
  <c r="INB57" i="2"/>
  <c r="INC57" i="2"/>
  <c r="IND57" i="2"/>
  <c r="INE57" i="2"/>
  <c r="INF57" i="2"/>
  <c r="ING57" i="2"/>
  <c r="INH57" i="2"/>
  <c r="INI57" i="2"/>
  <c r="INJ57" i="2"/>
  <c r="INK57" i="2"/>
  <c r="INL57" i="2"/>
  <c r="INM57" i="2"/>
  <c r="INN57" i="2"/>
  <c r="INO57" i="2"/>
  <c r="INP57" i="2"/>
  <c r="INQ57" i="2"/>
  <c r="INR57" i="2"/>
  <c r="INS57" i="2"/>
  <c r="INT57" i="2"/>
  <c r="INU57" i="2"/>
  <c r="INV57" i="2"/>
  <c r="INW57" i="2"/>
  <c r="INX57" i="2"/>
  <c r="INY57" i="2"/>
  <c r="INZ57" i="2"/>
  <c r="IOA57" i="2"/>
  <c r="IOB57" i="2"/>
  <c r="IOC57" i="2"/>
  <c r="IOD57" i="2"/>
  <c r="IOE57" i="2"/>
  <c r="IOF57" i="2"/>
  <c r="IOG57" i="2"/>
  <c r="IOH57" i="2"/>
  <c r="IOI57" i="2"/>
  <c r="IOJ57" i="2"/>
  <c r="IOK57" i="2"/>
  <c r="IOL57" i="2"/>
  <c r="IOM57" i="2"/>
  <c r="ION57" i="2"/>
  <c r="IOO57" i="2"/>
  <c r="IOP57" i="2"/>
  <c r="IOQ57" i="2"/>
  <c r="IOR57" i="2"/>
  <c r="IOS57" i="2"/>
  <c r="IOT57" i="2"/>
  <c r="IOU57" i="2"/>
  <c r="IOV57" i="2"/>
  <c r="IOW57" i="2"/>
  <c r="IOX57" i="2"/>
  <c r="IOY57" i="2"/>
  <c r="IOZ57" i="2"/>
  <c r="IPA57" i="2"/>
  <c r="IPB57" i="2"/>
  <c r="IPC57" i="2"/>
  <c r="IPD57" i="2"/>
  <c r="IPE57" i="2"/>
  <c r="IPF57" i="2"/>
  <c r="IPG57" i="2"/>
  <c r="IPH57" i="2"/>
  <c r="IPI57" i="2"/>
  <c r="IPJ57" i="2"/>
  <c r="IPK57" i="2"/>
  <c r="IPL57" i="2"/>
  <c r="IPM57" i="2"/>
  <c r="IPN57" i="2"/>
  <c r="IPO57" i="2"/>
  <c r="IPP57" i="2"/>
  <c r="IPQ57" i="2"/>
  <c r="IPR57" i="2"/>
  <c r="IPS57" i="2"/>
  <c r="IPT57" i="2"/>
  <c r="IPU57" i="2"/>
  <c r="IPV57" i="2"/>
  <c r="IPW57" i="2"/>
  <c r="IPX57" i="2"/>
  <c r="IPY57" i="2"/>
  <c r="IPZ57" i="2"/>
  <c r="IQA57" i="2"/>
  <c r="IQB57" i="2"/>
  <c r="IQC57" i="2"/>
  <c r="IQD57" i="2"/>
  <c r="IQE57" i="2"/>
  <c r="IQF57" i="2"/>
  <c r="IQG57" i="2"/>
  <c r="IQH57" i="2"/>
  <c r="IQI57" i="2"/>
  <c r="IQJ57" i="2"/>
  <c r="IQK57" i="2"/>
  <c r="IQL57" i="2"/>
  <c r="IQM57" i="2"/>
  <c r="IQN57" i="2"/>
  <c r="IQO57" i="2"/>
  <c r="IQP57" i="2"/>
  <c r="IQQ57" i="2"/>
  <c r="IQR57" i="2"/>
  <c r="IQS57" i="2"/>
  <c r="IQT57" i="2"/>
  <c r="IQU57" i="2"/>
  <c r="IQV57" i="2"/>
  <c r="IQW57" i="2"/>
  <c r="IQX57" i="2"/>
  <c r="IQY57" i="2"/>
  <c r="IQZ57" i="2"/>
  <c r="IRA57" i="2"/>
  <c r="IRB57" i="2"/>
  <c r="IRC57" i="2"/>
  <c r="IRD57" i="2"/>
  <c r="IRE57" i="2"/>
  <c r="IRF57" i="2"/>
  <c r="IRG57" i="2"/>
  <c r="IRH57" i="2"/>
  <c r="IRI57" i="2"/>
  <c r="IRJ57" i="2"/>
  <c r="IRK57" i="2"/>
  <c r="IRL57" i="2"/>
  <c r="IRM57" i="2"/>
  <c r="IRN57" i="2"/>
  <c r="IRO57" i="2"/>
  <c r="IRP57" i="2"/>
  <c r="IRQ57" i="2"/>
  <c r="IRR57" i="2"/>
  <c r="IRS57" i="2"/>
  <c r="IRT57" i="2"/>
  <c r="IRU57" i="2"/>
  <c r="IRV57" i="2"/>
  <c r="IRW57" i="2"/>
  <c r="IRX57" i="2"/>
  <c r="IRY57" i="2"/>
  <c r="IRZ57" i="2"/>
  <c r="ISA57" i="2"/>
  <c r="ISB57" i="2"/>
  <c r="ISC57" i="2"/>
  <c r="ISD57" i="2"/>
  <c r="ISE57" i="2"/>
  <c r="ISF57" i="2"/>
  <c r="ISG57" i="2"/>
  <c r="ISH57" i="2"/>
  <c r="ISI57" i="2"/>
  <c r="ISJ57" i="2"/>
  <c r="ISK57" i="2"/>
  <c r="ISL57" i="2"/>
  <c r="ISM57" i="2"/>
  <c r="ISN57" i="2"/>
  <c r="ISO57" i="2"/>
  <c r="ISP57" i="2"/>
  <c r="ISQ57" i="2"/>
  <c r="ISR57" i="2"/>
  <c r="ISS57" i="2"/>
  <c r="IST57" i="2"/>
  <c r="ISU57" i="2"/>
  <c r="ISV57" i="2"/>
  <c r="ISW57" i="2"/>
  <c r="ISX57" i="2"/>
  <c r="ISY57" i="2"/>
  <c r="ISZ57" i="2"/>
  <c r="ITA57" i="2"/>
  <c r="ITB57" i="2"/>
  <c r="ITC57" i="2"/>
  <c r="ITD57" i="2"/>
  <c r="ITE57" i="2"/>
  <c r="ITF57" i="2"/>
  <c r="ITG57" i="2"/>
  <c r="ITH57" i="2"/>
  <c r="ITI57" i="2"/>
  <c r="ITJ57" i="2"/>
  <c r="ITK57" i="2"/>
  <c r="ITL57" i="2"/>
  <c r="ITM57" i="2"/>
  <c r="ITN57" i="2"/>
  <c r="ITO57" i="2"/>
  <c r="ITP57" i="2"/>
  <c r="ITQ57" i="2"/>
  <c r="ITR57" i="2"/>
  <c r="ITS57" i="2"/>
  <c r="ITT57" i="2"/>
  <c r="ITU57" i="2"/>
  <c r="ITV57" i="2"/>
  <c r="ITW57" i="2"/>
  <c r="ITX57" i="2"/>
  <c r="ITY57" i="2"/>
  <c r="ITZ57" i="2"/>
  <c r="IUA57" i="2"/>
  <c r="IUB57" i="2"/>
  <c r="IUC57" i="2"/>
  <c r="IUD57" i="2"/>
  <c r="IUE57" i="2"/>
  <c r="IUF57" i="2"/>
  <c r="IUG57" i="2"/>
  <c r="IUH57" i="2"/>
  <c r="IUI57" i="2"/>
  <c r="IUJ57" i="2"/>
  <c r="IUK57" i="2"/>
  <c r="IUL57" i="2"/>
  <c r="IUM57" i="2"/>
  <c r="IUN57" i="2"/>
  <c r="IUO57" i="2"/>
  <c r="IUP57" i="2"/>
  <c r="IUQ57" i="2"/>
  <c r="IUR57" i="2"/>
  <c r="IUS57" i="2"/>
  <c r="IUT57" i="2"/>
  <c r="IUU57" i="2"/>
  <c r="IUV57" i="2"/>
  <c r="IUW57" i="2"/>
  <c r="IUX57" i="2"/>
  <c r="IUY57" i="2"/>
  <c r="IUZ57" i="2"/>
  <c r="IVA57" i="2"/>
  <c r="IVB57" i="2"/>
  <c r="IVC57" i="2"/>
  <c r="IVD57" i="2"/>
  <c r="IVE57" i="2"/>
  <c r="IVF57" i="2"/>
  <c r="IVG57" i="2"/>
  <c r="IVH57" i="2"/>
  <c r="IVI57" i="2"/>
  <c r="IVJ57" i="2"/>
  <c r="IVK57" i="2"/>
  <c r="IVL57" i="2"/>
  <c r="IVM57" i="2"/>
  <c r="IVN57" i="2"/>
  <c r="IVO57" i="2"/>
  <c r="IVP57" i="2"/>
  <c r="IVQ57" i="2"/>
  <c r="IVR57" i="2"/>
  <c r="IVS57" i="2"/>
  <c r="IVT57" i="2"/>
  <c r="IVU57" i="2"/>
  <c r="IVV57" i="2"/>
  <c r="IVW57" i="2"/>
  <c r="IVX57" i="2"/>
  <c r="IVY57" i="2"/>
  <c r="IVZ57" i="2"/>
  <c r="IWA57" i="2"/>
  <c r="IWB57" i="2"/>
  <c r="IWC57" i="2"/>
  <c r="IWD57" i="2"/>
  <c r="IWE57" i="2"/>
  <c r="IWF57" i="2"/>
  <c r="IWG57" i="2"/>
  <c r="IWH57" i="2"/>
  <c r="IWI57" i="2"/>
  <c r="IWJ57" i="2"/>
  <c r="IWK57" i="2"/>
  <c r="IWL57" i="2"/>
  <c r="IWM57" i="2"/>
  <c r="IWN57" i="2"/>
  <c r="IWO57" i="2"/>
  <c r="IWP57" i="2"/>
  <c r="IWQ57" i="2"/>
  <c r="IWR57" i="2"/>
  <c r="IWS57" i="2"/>
  <c r="IWT57" i="2"/>
  <c r="IWU57" i="2"/>
  <c r="IWV57" i="2"/>
  <c r="IWW57" i="2"/>
  <c r="IWX57" i="2"/>
  <c r="IWY57" i="2"/>
  <c r="IWZ57" i="2"/>
  <c r="IXA57" i="2"/>
  <c r="IXB57" i="2"/>
  <c r="IXC57" i="2"/>
  <c r="IXD57" i="2"/>
  <c r="IXE57" i="2"/>
  <c r="IXF57" i="2"/>
  <c r="IXG57" i="2"/>
  <c r="IXH57" i="2"/>
  <c r="IXI57" i="2"/>
  <c r="IXJ57" i="2"/>
  <c r="IXK57" i="2"/>
  <c r="IXL57" i="2"/>
  <c r="IXM57" i="2"/>
  <c r="IXN57" i="2"/>
  <c r="IXO57" i="2"/>
  <c r="IXP57" i="2"/>
  <c r="IXQ57" i="2"/>
  <c r="IXR57" i="2"/>
  <c r="IXS57" i="2"/>
  <c r="IXT57" i="2"/>
  <c r="IXU57" i="2"/>
  <c r="IXV57" i="2"/>
  <c r="IXW57" i="2"/>
  <c r="IXX57" i="2"/>
  <c r="IXY57" i="2"/>
  <c r="IXZ57" i="2"/>
  <c r="IYA57" i="2"/>
  <c r="IYB57" i="2"/>
  <c r="IYC57" i="2"/>
  <c r="IYD57" i="2"/>
  <c r="IYE57" i="2"/>
  <c r="IYF57" i="2"/>
  <c r="IYG57" i="2"/>
  <c r="IYH57" i="2"/>
  <c r="IYI57" i="2"/>
  <c r="IYJ57" i="2"/>
  <c r="IYK57" i="2"/>
  <c r="IYL57" i="2"/>
  <c r="IYM57" i="2"/>
  <c r="IYN57" i="2"/>
  <c r="IYO57" i="2"/>
  <c r="IYP57" i="2"/>
  <c r="IYQ57" i="2"/>
  <c r="IYR57" i="2"/>
  <c r="IYS57" i="2"/>
  <c r="IYT57" i="2"/>
  <c r="IYU57" i="2"/>
  <c r="IYV57" i="2"/>
  <c r="IYW57" i="2"/>
  <c r="IYX57" i="2"/>
  <c r="IYY57" i="2"/>
  <c r="IYZ57" i="2"/>
  <c r="IZA57" i="2"/>
  <c r="IZB57" i="2"/>
  <c r="IZC57" i="2"/>
  <c r="IZD57" i="2"/>
  <c r="IZE57" i="2"/>
  <c r="IZF57" i="2"/>
  <c r="IZG57" i="2"/>
  <c r="IZH57" i="2"/>
  <c r="IZI57" i="2"/>
  <c r="IZJ57" i="2"/>
  <c r="IZK57" i="2"/>
  <c r="IZL57" i="2"/>
  <c r="IZM57" i="2"/>
  <c r="IZN57" i="2"/>
  <c r="IZO57" i="2"/>
  <c r="IZP57" i="2"/>
  <c r="IZQ57" i="2"/>
  <c r="IZR57" i="2"/>
  <c r="IZS57" i="2"/>
  <c r="IZT57" i="2"/>
  <c r="IZU57" i="2"/>
  <c r="IZV57" i="2"/>
  <c r="IZW57" i="2"/>
  <c r="IZX57" i="2"/>
  <c r="IZY57" i="2"/>
  <c r="IZZ57" i="2"/>
  <c r="JAA57" i="2"/>
  <c r="JAB57" i="2"/>
  <c r="JAC57" i="2"/>
  <c r="JAD57" i="2"/>
  <c r="JAE57" i="2"/>
  <c r="JAF57" i="2"/>
  <c r="JAG57" i="2"/>
  <c r="JAH57" i="2"/>
  <c r="JAI57" i="2"/>
  <c r="JAJ57" i="2"/>
  <c r="JAK57" i="2"/>
  <c r="JAL57" i="2"/>
  <c r="JAM57" i="2"/>
  <c r="JAN57" i="2"/>
  <c r="JAO57" i="2"/>
  <c r="JAP57" i="2"/>
  <c r="JAQ57" i="2"/>
  <c r="JAR57" i="2"/>
  <c r="JAS57" i="2"/>
  <c r="JAT57" i="2"/>
  <c r="JAU57" i="2"/>
  <c r="JAV57" i="2"/>
  <c r="JAW57" i="2"/>
  <c r="JAX57" i="2"/>
  <c r="JAY57" i="2"/>
  <c r="JAZ57" i="2"/>
  <c r="JBA57" i="2"/>
  <c r="JBB57" i="2"/>
  <c r="JBC57" i="2"/>
  <c r="JBD57" i="2"/>
  <c r="JBE57" i="2"/>
  <c r="JBF57" i="2"/>
  <c r="JBG57" i="2"/>
  <c r="JBH57" i="2"/>
  <c r="JBI57" i="2"/>
  <c r="JBJ57" i="2"/>
  <c r="JBK57" i="2"/>
  <c r="JBL57" i="2"/>
  <c r="JBM57" i="2"/>
  <c r="JBN57" i="2"/>
  <c r="JBO57" i="2"/>
  <c r="JBP57" i="2"/>
  <c r="JBQ57" i="2"/>
  <c r="JBR57" i="2"/>
  <c r="JBS57" i="2"/>
  <c r="JBT57" i="2"/>
  <c r="JBU57" i="2"/>
  <c r="JBV57" i="2"/>
  <c r="JBW57" i="2"/>
  <c r="JBX57" i="2"/>
  <c r="JBY57" i="2"/>
  <c r="JBZ57" i="2"/>
  <c r="JCA57" i="2"/>
  <c r="JCB57" i="2"/>
  <c r="JCC57" i="2"/>
  <c r="JCD57" i="2"/>
  <c r="JCE57" i="2"/>
  <c r="JCF57" i="2"/>
  <c r="JCG57" i="2"/>
  <c r="JCH57" i="2"/>
  <c r="JCI57" i="2"/>
  <c r="JCJ57" i="2"/>
  <c r="JCK57" i="2"/>
  <c r="JCL57" i="2"/>
  <c r="JCM57" i="2"/>
  <c r="JCN57" i="2"/>
  <c r="JCO57" i="2"/>
  <c r="JCP57" i="2"/>
  <c r="JCQ57" i="2"/>
  <c r="JCR57" i="2"/>
  <c r="JCS57" i="2"/>
  <c r="JCT57" i="2"/>
  <c r="JCU57" i="2"/>
  <c r="JCV57" i="2"/>
  <c r="JCW57" i="2"/>
  <c r="JCX57" i="2"/>
  <c r="JCY57" i="2"/>
  <c r="JCZ57" i="2"/>
  <c r="JDA57" i="2"/>
  <c r="JDB57" i="2"/>
  <c r="JDC57" i="2"/>
  <c r="JDD57" i="2"/>
  <c r="JDE57" i="2"/>
  <c r="JDF57" i="2"/>
  <c r="JDG57" i="2"/>
  <c r="JDH57" i="2"/>
  <c r="JDI57" i="2"/>
  <c r="JDJ57" i="2"/>
  <c r="JDK57" i="2"/>
  <c r="JDL57" i="2"/>
  <c r="JDM57" i="2"/>
  <c r="JDN57" i="2"/>
  <c r="JDO57" i="2"/>
  <c r="JDP57" i="2"/>
  <c r="JDQ57" i="2"/>
  <c r="JDR57" i="2"/>
  <c r="JDS57" i="2"/>
  <c r="JDT57" i="2"/>
  <c r="JDU57" i="2"/>
  <c r="JDV57" i="2"/>
  <c r="JDW57" i="2"/>
  <c r="JDX57" i="2"/>
  <c r="JDY57" i="2"/>
  <c r="JDZ57" i="2"/>
  <c r="JEA57" i="2"/>
  <c r="JEB57" i="2"/>
  <c r="JEC57" i="2"/>
  <c r="JED57" i="2"/>
  <c r="JEE57" i="2"/>
  <c r="JEF57" i="2"/>
  <c r="JEG57" i="2"/>
  <c r="JEH57" i="2"/>
  <c r="JEI57" i="2"/>
  <c r="JEJ57" i="2"/>
  <c r="JEK57" i="2"/>
  <c r="JEL57" i="2"/>
  <c r="JEM57" i="2"/>
  <c r="JEN57" i="2"/>
  <c r="JEO57" i="2"/>
  <c r="JEP57" i="2"/>
  <c r="JEQ57" i="2"/>
  <c r="JER57" i="2"/>
  <c r="JES57" i="2"/>
  <c r="JET57" i="2"/>
  <c r="JEU57" i="2"/>
  <c r="JEV57" i="2"/>
  <c r="JEW57" i="2"/>
  <c r="JEX57" i="2"/>
  <c r="JEY57" i="2"/>
  <c r="JEZ57" i="2"/>
  <c r="JFA57" i="2"/>
  <c r="JFB57" i="2"/>
  <c r="JFC57" i="2"/>
  <c r="JFD57" i="2"/>
  <c r="JFE57" i="2"/>
  <c r="JFF57" i="2"/>
  <c r="JFG57" i="2"/>
  <c r="JFH57" i="2"/>
  <c r="JFI57" i="2"/>
  <c r="JFJ57" i="2"/>
  <c r="JFK57" i="2"/>
  <c r="JFL57" i="2"/>
  <c r="JFM57" i="2"/>
  <c r="JFN57" i="2"/>
  <c r="JFO57" i="2"/>
  <c r="JFP57" i="2"/>
  <c r="JFQ57" i="2"/>
  <c r="JFR57" i="2"/>
  <c r="JFS57" i="2"/>
  <c r="JFT57" i="2"/>
  <c r="JFU57" i="2"/>
  <c r="JFV57" i="2"/>
  <c r="JFW57" i="2"/>
  <c r="JFX57" i="2"/>
  <c r="JFY57" i="2"/>
  <c r="JFZ57" i="2"/>
  <c r="JGA57" i="2"/>
  <c r="JGB57" i="2"/>
  <c r="JGC57" i="2"/>
  <c r="JGD57" i="2"/>
  <c r="JGE57" i="2"/>
  <c r="JGF57" i="2"/>
  <c r="JGG57" i="2"/>
  <c r="JGH57" i="2"/>
  <c r="JGI57" i="2"/>
  <c r="JGJ57" i="2"/>
  <c r="JGK57" i="2"/>
  <c r="JGL57" i="2"/>
  <c r="JGM57" i="2"/>
  <c r="JGN57" i="2"/>
  <c r="JGO57" i="2"/>
  <c r="JGP57" i="2"/>
  <c r="JGQ57" i="2"/>
  <c r="JGR57" i="2"/>
  <c r="JGS57" i="2"/>
  <c r="JGT57" i="2"/>
  <c r="JGU57" i="2"/>
  <c r="JGV57" i="2"/>
  <c r="JGW57" i="2"/>
  <c r="JGX57" i="2"/>
  <c r="JGY57" i="2"/>
  <c r="JGZ57" i="2"/>
  <c r="JHA57" i="2"/>
  <c r="JHB57" i="2"/>
  <c r="JHC57" i="2"/>
  <c r="JHD57" i="2"/>
  <c r="JHE57" i="2"/>
  <c r="JHF57" i="2"/>
  <c r="JHG57" i="2"/>
  <c r="JHH57" i="2"/>
  <c r="JHI57" i="2"/>
  <c r="JHJ57" i="2"/>
  <c r="JHK57" i="2"/>
  <c r="JHL57" i="2"/>
  <c r="JHM57" i="2"/>
  <c r="JHN57" i="2"/>
  <c r="JHO57" i="2"/>
  <c r="JHP57" i="2"/>
  <c r="JHQ57" i="2"/>
  <c r="JHR57" i="2"/>
  <c r="JHS57" i="2"/>
  <c r="JHT57" i="2"/>
  <c r="JHU57" i="2"/>
  <c r="JHV57" i="2"/>
  <c r="JHW57" i="2"/>
  <c r="JHX57" i="2"/>
  <c r="JHY57" i="2"/>
  <c r="JHZ57" i="2"/>
  <c r="JIA57" i="2"/>
  <c r="JIB57" i="2"/>
  <c r="JIC57" i="2"/>
  <c r="JID57" i="2"/>
  <c r="JIE57" i="2"/>
  <c r="JIF57" i="2"/>
  <c r="JIG57" i="2"/>
  <c r="JIH57" i="2"/>
  <c r="JII57" i="2"/>
  <c r="JIJ57" i="2"/>
  <c r="JIK57" i="2"/>
  <c r="JIL57" i="2"/>
  <c r="JIM57" i="2"/>
  <c r="JIN57" i="2"/>
  <c r="JIO57" i="2"/>
  <c r="JIP57" i="2"/>
  <c r="JIQ57" i="2"/>
  <c r="JIR57" i="2"/>
  <c r="JIS57" i="2"/>
  <c r="JIT57" i="2"/>
  <c r="JIU57" i="2"/>
  <c r="JIV57" i="2"/>
  <c r="JIW57" i="2"/>
  <c r="JIX57" i="2"/>
  <c r="JIY57" i="2"/>
  <c r="JIZ57" i="2"/>
  <c r="JJA57" i="2"/>
  <c r="JJB57" i="2"/>
  <c r="JJC57" i="2"/>
  <c r="JJD57" i="2"/>
  <c r="JJE57" i="2"/>
  <c r="JJF57" i="2"/>
  <c r="JJG57" i="2"/>
  <c r="JJH57" i="2"/>
  <c r="JJI57" i="2"/>
  <c r="JJJ57" i="2"/>
  <c r="JJK57" i="2"/>
  <c r="JJL57" i="2"/>
  <c r="JJM57" i="2"/>
  <c r="JJN57" i="2"/>
  <c r="JJO57" i="2"/>
  <c r="JJP57" i="2"/>
  <c r="JJQ57" i="2"/>
  <c r="JJR57" i="2"/>
  <c r="JJS57" i="2"/>
  <c r="JJT57" i="2"/>
  <c r="JJU57" i="2"/>
  <c r="JJV57" i="2"/>
  <c r="JJW57" i="2"/>
  <c r="JJX57" i="2"/>
  <c r="JJY57" i="2"/>
  <c r="JJZ57" i="2"/>
  <c r="JKA57" i="2"/>
  <c r="JKB57" i="2"/>
  <c r="JKC57" i="2"/>
  <c r="JKD57" i="2"/>
  <c r="JKE57" i="2"/>
  <c r="JKF57" i="2"/>
  <c r="JKG57" i="2"/>
  <c r="JKH57" i="2"/>
  <c r="JKI57" i="2"/>
  <c r="JKJ57" i="2"/>
  <c r="JKK57" i="2"/>
  <c r="JKL57" i="2"/>
  <c r="JKM57" i="2"/>
  <c r="JKN57" i="2"/>
  <c r="JKO57" i="2"/>
  <c r="JKP57" i="2"/>
  <c r="JKQ57" i="2"/>
  <c r="JKR57" i="2"/>
  <c r="JKS57" i="2"/>
  <c r="JKT57" i="2"/>
  <c r="JKU57" i="2"/>
  <c r="JKV57" i="2"/>
  <c r="JKW57" i="2"/>
  <c r="JKX57" i="2"/>
  <c r="JKY57" i="2"/>
  <c r="JKZ57" i="2"/>
  <c r="JLA57" i="2"/>
  <c r="JLB57" i="2"/>
  <c r="JLC57" i="2"/>
  <c r="JLD57" i="2"/>
  <c r="JLE57" i="2"/>
  <c r="JLF57" i="2"/>
  <c r="JLG57" i="2"/>
  <c r="JLH57" i="2"/>
  <c r="JLI57" i="2"/>
  <c r="JLJ57" i="2"/>
  <c r="JLK57" i="2"/>
  <c r="JLL57" i="2"/>
  <c r="JLM57" i="2"/>
  <c r="JLN57" i="2"/>
  <c r="JLO57" i="2"/>
  <c r="JLP57" i="2"/>
  <c r="JLQ57" i="2"/>
  <c r="JLR57" i="2"/>
  <c r="JLS57" i="2"/>
  <c r="JLT57" i="2"/>
  <c r="JLU57" i="2"/>
  <c r="JLV57" i="2"/>
  <c r="JLW57" i="2"/>
  <c r="JLX57" i="2"/>
  <c r="JLY57" i="2"/>
  <c r="JLZ57" i="2"/>
  <c r="JMA57" i="2"/>
  <c r="JMB57" i="2"/>
  <c r="JMC57" i="2"/>
  <c r="JMD57" i="2"/>
  <c r="JME57" i="2"/>
  <c r="JMF57" i="2"/>
  <c r="JMG57" i="2"/>
  <c r="JMH57" i="2"/>
  <c r="JMI57" i="2"/>
  <c r="JMJ57" i="2"/>
  <c r="JMK57" i="2"/>
  <c r="JML57" i="2"/>
  <c r="JMM57" i="2"/>
  <c r="JMN57" i="2"/>
  <c r="JMO57" i="2"/>
  <c r="JMP57" i="2"/>
  <c r="JMQ57" i="2"/>
  <c r="JMR57" i="2"/>
  <c r="JMS57" i="2"/>
  <c r="JMT57" i="2"/>
  <c r="JMU57" i="2"/>
  <c r="JMV57" i="2"/>
  <c r="JMW57" i="2"/>
  <c r="JMX57" i="2"/>
  <c r="JMY57" i="2"/>
  <c r="JMZ57" i="2"/>
  <c r="JNA57" i="2"/>
  <c r="JNB57" i="2"/>
  <c r="JNC57" i="2"/>
  <c r="JND57" i="2"/>
  <c r="JNE57" i="2"/>
  <c r="JNF57" i="2"/>
  <c r="JNG57" i="2"/>
  <c r="JNH57" i="2"/>
  <c r="JNI57" i="2"/>
  <c r="JNJ57" i="2"/>
  <c r="JNK57" i="2"/>
  <c r="JNL57" i="2"/>
  <c r="JNM57" i="2"/>
  <c r="JNN57" i="2"/>
  <c r="JNO57" i="2"/>
  <c r="JNP57" i="2"/>
  <c r="JNQ57" i="2"/>
  <c r="JNR57" i="2"/>
  <c r="JNS57" i="2"/>
  <c r="JNT57" i="2"/>
  <c r="JNU57" i="2"/>
  <c r="JNV57" i="2"/>
  <c r="JNW57" i="2"/>
  <c r="JNX57" i="2"/>
  <c r="JNY57" i="2"/>
  <c r="JNZ57" i="2"/>
  <c r="JOA57" i="2"/>
  <c r="JOB57" i="2"/>
  <c r="JOC57" i="2"/>
  <c r="JOD57" i="2"/>
  <c r="JOE57" i="2"/>
  <c r="JOF57" i="2"/>
  <c r="JOG57" i="2"/>
  <c r="JOH57" i="2"/>
  <c r="JOI57" i="2"/>
  <c r="JOJ57" i="2"/>
  <c r="JOK57" i="2"/>
  <c r="JOL57" i="2"/>
  <c r="JOM57" i="2"/>
  <c r="JON57" i="2"/>
  <c r="JOO57" i="2"/>
  <c r="JOP57" i="2"/>
  <c r="JOQ57" i="2"/>
  <c r="JOR57" i="2"/>
  <c r="JOS57" i="2"/>
  <c r="JOT57" i="2"/>
  <c r="JOU57" i="2"/>
  <c r="JOV57" i="2"/>
  <c r="JOW57" i="2"/>
  <c r="JOX57" i="2"/>
  <c r="JOY57" i="2"/>
  <c r="JOZ57" i="2"/>
  <c r="JPA57" i="2"/>
  <c r="JPB57" i="2"/>
  <c r="JPC57" i="2"/>
  <c r="JPD57" i="2"/>
  <c r="JPE57" i="2"/>
  <c r="JPF57" i="2"/>
  <c r="JPG57" i="2"/>
  <c r="JPH57" i="2"/>
  <c r="JPI57" i="2"/>
  <c r="JPJ57" i="2"/>
  <c r="JPK57" i="2"/>
  <c r="JPL57" i="2"/>
  <c r="JPM57" i="2"/>
  <c r="JPN57" i="2"/>
  <c r="JPO57" i="2"/>
  <c r="JPP57" i="2"/>
  <c r="JPQ57" i="2"/>
  <c r="JPR57" i="2"/>
  <c r="JPS57" i="2"/>
  <c r="JPT57" i="2"/>
  <c r="JPU57" i="2"/>
  <c r="JPV57" i="2"/>
  <c r="JPW57" i="2"/>
  <c r="JPX57" i="2"/>
  <c r="JPY57" i="2"/>
  <c r="JPZ57" i="2"/>
  <c r="JQA57" i="2"/>
  <c r="JQB57" i="2"/>
  <c r="JQC57" i="2"/>
  <c r="JQD57" i="2"/>
  <c r="JQE57" i="2"/>
  <c r="JQF57" i="2"/>
  <c r="JQG57" i="2"/>
  <c r="JQH57" i="2"/>
  <c r="JQI57" i="2"/>
  <c r="JQJ57" i="2"/>
  <c r="JQK57" i="2"/>
  <c r="JQL57" i="2"/>
  <c r="JQM57" i="2"/>
  <c r="JQN57" i="2"/>
  <c r="JQO57" i="2"/>
  <c r="JQP57" i="2"/>
  <c r="JQQ57" i="2"/>
  <c r="JQR57" i="2"/>
  <c r="JQS57" i="2"/>
  <c r="JQT57" i="2"/>
  <c r="JQU57" i="2"/>
  <c r="JQV57" i="2"/>
  <c r="JQW57" i="2"/>
  <c r="JQX57" i="2"/>
  <c r="JQY57" i="2"/>
  <c r="JQZ57" i="2"/>
  <c r="JRA57" i="2"/>
  <c r="JRB57" i="2"/>
  <c r="JRC57" i="2"/>
  <c r="JRD57" i="2"/>
  <c r="JRE57" i="2"/>
  <c r="JRF57" i="2"/>
  <c r="JRG57" i="2"/>
  <c r="JRH57" i="2"/>
  <c r="JRI57" i="2"/>
  <c r="JRJ57" i="2"/>
  <c r="JRK57" i="2"/>
  <c r="JRL57" i="2"/>
  <c r="JRM57" i="2"/>
  <c r="JRN57" i="2"/>
  <c r="JRO57" i="2"/>
  <c r="JRP57" i="2"/>
  <c r="JRQ57" i="2"/>
  <c r="JRR57" i="2"/>
  <c r="JRS57" i="2"/>
  <c r="JRT57" i="2"/>
  <c r="JRU57" i="2"/>
  <c r="JRV57" i="2"/>
  <c r="JRW57" i="2"/>
  <c r="JRX57" i="2"/>
  <c r="JRY57" i="2"/>
  <c r="JRZ57" i="2"/>
  <c r="JSA57" i="2"/>
  <c r="JSB57" i="2"/>
  <c r="JSC57" i="2"/>
  <c r="JSD57" i="2"/>
  <c r="JSE57" i="2"/>
  <c r="JSF57" i="2"/>
  <c r="JSG57" i="2"/>
  <c r="JSH57" i="2"/>
  <c r="JSI57" i="2"/>
  <c r="JSJ57" i="2"/>
  <c r="JSK57" i="2"/>
  <c r="JSL57" i="2"/>
  <c r="JSM57" i="2"/>
  <c r="JSN57" i="2"/>
  <c r="JSO57" i="2"/>
  <c r="JSP57" i="2"/>
  <c r="JSQ57" i="2"/>
  <c r="JSR57" i="2"/>
  <c r="JSS57" i="2"/>
  <c r="JST57" i="2"/>
  <c r="JSU57" i="2"/>
  <c r="JSV57" i="2"/>
  <c r="JSW57" i="2"/>
  <c r="JSX57" i="2"/>
  <c r="JSY57" i="2"/>
  <c r="JSZ57" i="2"/>
  <c r="JTA57" i="2"/>
  <c r="JTB57" i="2"/>
  <c r="JTC57" i="2"/>
  <c r="JTD57" i="2"/>
  <c r="JTE57" i="2"/>
  <c r="JTF57" i="2"/>
  <c r="JTG57" i="2"/>
  <c r="JTH57" i="2"/>
  <c r="JTI57" i="2"/>
  <c r="JTJ57" i="2"/>
  <c r="JTK57" i="2"/>
  <c r="JTL57" i="2"/>
  <c r="JTM57" i="2"/>
  <c r="JTN57" i="2"/>
  <c r="JTO57" i="2"/>
  <c r="JTP57" i="2"/>
  <c r="JTQ57" i="2"/>
  <c r="JTR57" i="2"/>
  <c r="JTS57" i="2"/>
  <c r="JTT57" i="2"/>
  <c r="JTU57" i="2"/>
  <c r="JTV57" i="2"/>
  <c r="JTW57" i="2"/>
  <c r="JTX57" i="2"/>
  <c r="JTY57" i="2"/>
  <c r="JTZ57" i="2"/>
  <c r="JUA57" i="2"/>
  <c r="JUB57" i="2"/>
  <c r="JUC57" i="2"/>
  <c r="JUD57" i="2"/>
  <c r="JUE57" i="2"/>
  <c r="JUF57" i="2"/>
  <c r="JUG57" i="2"/>
  <c r="JUH57" i="2"/>
  <c r="JUI57" i="2"/>
  <c r="JUJ57" i="2"/>
  <c r="JUK57" i="2"/>
  <c r="JUL57" i="2"/>
  <c r="JUM57" i="2"/>
  <c r="JUN57" i="2"/>
  <c r="JUO57" i="2"/>
  <c r="JUP57" i="2"/>
  <c r="JUQ57" i="2"/>
  <c r="JUR57" i="2"/>
  <c r="JUS57" i="2"/>
  <c r="JUT57" i="2"/>
  <c r="JUU57" i="2"/>
  <c r="JUV57" i="2"/>
  <c r="JUW57" i="2"/>
  <c r="JUX57" i="2"/>
  <c r="JUY57" i="2"/>
  <c r="JUZ57" i="2"/>
  <c r="JVA57" i="2"/>
  <c r="JVB57" i="2"/>
  <c r="JVC57" i="2"/>
  <c r="JVD57" i="2"/>
  <c r="JVE57" i="2"/>
  <c r="JVF57" i="2"/>
  <c r="JVG57" i="2"/>
  <c r="JVH57" i="2"/>
  <c r="JVI57" i="2"/>
  <c r="JVJ57" i="2"/>
  <c r="JVK57" i="2"/>
  <c r="JVL57" i="2"/>
  <c r="JVM57" i="2"/>
  <c r="JVN57" i="2"/>
  <c r="JVO57" i="2"/>
  <c r="JVP57" i="2"/>
  <c r="JVQ57" i="2"/>
  <c r="JVR57" i="2"/>
  <c r="JVS57" i="2"/>
  <c r="JVT57" i="2"/>
  <c r="JVU57" i="2"/>
  <c r="JVV57" i="2"/>
  <c r="JVW57" i="2"/>
  <c r="JVX57" i="2"/>
  <c r="JVY57" i="2"/>
  <c r="JVZ57" i="2"/>
  <c r="JWA57" i="2"/>
  <c r="JWB57" i="2"/>
  <c r="JWC57" i="2"/>
  <c r="JWD57" i="2"/>
  <c r="JWE57" i="2"/>
  <c r="JWF57" i="2"/>
  <c r="JWG57" i="2"/>
  <c r="JWH57" i="2"/>
  <c r="JWI57" i="2"/>
  <c r="JWJ57" i="2"/>
  <c r="JWK57" i="2"/>
  <c r="JWL57" i="2"/>
  <c r="JWM57" i="2"/>
  <c r="JWN57" i="2"/>
  <c r="JWO57" i="2"/>
  <c r="JWP57" i="2"/>
  <c r="JWQ57" i="2"/>
  <c r="JWR57" i="2"/>
  <c r="JWS57" i="2"/>
  <c r="JWT57" i="2"/>
  <c r="JWU57" i="2"/>
  <c r="JWV57" i="2"/>
  <c r="JWW57" i="2"/>
  <c r="JWX57" i="2"/>
  <c r="JWY57" i="2"/>
  <c r="JWZ57" i="2"/>
  <c r="JXA57" i="2"/>
  <c r="JXB57" i="2"/>
  <c r="JXC57" i="2"/>
  <c r="JXD57" i="2"/>
  <c r="JXE57" i="2"/>
  <c r="JXF57" i="2"/>
  <c r="JXG57" i="2"/>
  <c r="JXH57" i="2"/>
  <c r="JXI57" i="2"/>
  <c r="JXJ57" i="2"/>
  <c r="JXK57" i="2"/>
  <c r="JXL57" i="2"/>
  <c r="JXM57" i="2"/>
  <c r="JXN57" i="2"/>
  <c r="JXO57" i="2"/>
  <c r="JXP57" i="2"/>
  <c r="JXQ57" i="2"/>
  <c r="JXR57" i="2"/>
  <c r="JXS57" i="2"/>
  <c r="JXT57" i="2"/>
  <c r="JXU57" i="2"/>
  <c r="JXV57" i="2"/>
  <c r="JXW57" i="2"/>
  <c r="JXX57" i="2"/>
  <c r="JXY57" i="2"/>
  <c r="JXZ57" i="2"/>
  <c r="JYA57" i="2"/>
  <c r="JYB57" i="2"/>
  <c r="JYC57" i="2"/>
  <c r="JYD57" i="2"/>
  <c r="JYE57" i="2"/>
  <c r="JYF57" i="2"/>
  <c r="JYG57" i="2"/>
  <c r="JYH57" i="2"/>
  <c r="JYI57" i="2"/>
  <c r="JYJ57" i="2"/>
  <c r="JYK57" i="2"/>
  <c r="JYL57" i="2"/>
  <c r="JYM57" i="2"/>
  <c r="JYN57" i="2"/>
  <c r="JYO57" i="2"/>
  <c r="JYP57" i="2"/>
  <c r="JYQ57" i="2"/>
  <c r="JYR57" i="2"/>
  <c r="JYS57" i="2"/>
  <c r="JYT57" i="2"/>
  <c r="JYU57" i="2"/>
  <c r="JYV57" i="2"/>
  <c r="JYW57" i="2"/>
  <c r="JYX57" i="2"/>
  <c r="JYY57" i="2"/>
  <c r="JYZ57" i="2"/>
  <c r="JZA57" i="2"/>
  <c r="JZB57" i="2"/>
  <c r="JZC57" i="2"/>
  <c r="JZD57" i="2"/>
  <c r="JZE57" i="2"/>
  <c r="JZF57" i="2"/>
  <c r="JZG57" i="2"/>
  <c r="JZH57" i="2"/>
  <c r="JZI57" i="2"/>
  <c r="JZJ57" i="2"/>
  <c r="JZK57" i="2"/>
  <c r="JZL57" i="2"/>
  <c r="JZM57" i="2"/>
  <c r="JZN57" i="2"/>
  <c r="JZO57" i="2"/>
  <c r="JZP57" i="2"/>
  <c r="JZQ57" i="2"/>
  <c r="JZR57" i="2"/>
  <c r="JZS57" i="2"/>
  <c r="JZT57" i="2"/>
  <c r="JZU57" i="2"/>
  <c r="JZV57" i="2"/>
  <c r="JZW57" i="2"/>
  <c r="JZX57" i="2"/>
  <c r="JZY57" i="2"/>
  <c r="JZZ57" i="2"/>
  <c r="KAA57" i="2"/>
  <c r="KAB57" i="2"/>
  <c r="KAC57" i="2"/>
  <c r="KAD57" i="2"/>
  <c r="KAE57" i="2"/>
  <c r="KAF57" i="2"/>
  <c r="KAG57" i="2"/>
  <c r="KAH57" i="2"/>
  <c r="KAI57" i="2"/>
  <c r="KAJ57" i="2"/>
  <c r="KAK57" i="2"/>
  <c r="KAL57" i="2"/>
  <c r="KAM57" i="2"/>
  <c r="KAN57" i="2"/>
  <c r="KAO57" i="2"/>
  <c r="KAP57" i="2"/>
  <c r="KAQ57" i="2"/>
  <c r="KAR57" i="2"/>
  <c r="KAS57" i="2"/>
  <c r="KAT57" i="2"/>
  <c r="KAU57" i="2"/>
  <c r="KAV57" i="2"/>
  <c r="KAW57" i="2"/>
  <c r="KAX57" i="2"/>
  <c r="KAY57" i="2"/>
  <c r="KAZ57" i="2"/>
  <c r="KBA57" i="2"/>
  <c r="KBB57" i="2"/>
  <c r="KBC57" i="2"/>
  <c r="KBD57" i="2"/>
  <c r="KBE57" i="2"/>
  <c r="KBF57" i="2"/>
  <c r="KBG57" i="2"/>
  <c r="KBH57" i="2"/>
  <c r="KBI57" i="2"/>
  <c r="KBJ57" i="2"/>
  <c r="KBK57" i="2"/>
  <c r="KBL57" i="2"/>
  <c r="KBM57" i="2"/>
  <c r="KBN57" i="2"/>
  <c r="KBO57" i="2"/>
  <c r="KBP57" i="2"/>
  <c r="KBQ57" i="2"/>
  <c r="KBR57" i="2"/>
  <c r="KBS57" i="2"/>
  <c r="KBT57" i="2"/>
  <c r="KBU57" i="2"/>
  <c r="KBV57" i="2"/>
  <c r="KBW57" i="2"/>
  <c r="KBX57" i="2"/>
  <c r="KBY57" i="2"/>
  <c r="KBZ57" i="2"/>
  <c r="KCA57" i="2"/>
  <c r="KCB57" i="2"/>
  <c r="KCC57" i="2"/>
  <c r="KCD57" i="2"/>
  <c r="KCE57" i="2"/>
  <c r="KCF57" i="2"/>
  <c r="KCG57" i="2"/>
  <c r="KCH57" i="2"/>
  <c r="KCI57" i="2"/>
  <c r="KCJ57" i="2"/>
  <c r="KCK57" i="2"/>
  <c r="KCL57" i="2"/>
  <c r="KCM57" i="2"/>
  <c r="KCN57" i="2"/>
  <c r="KCO57" i="2"/>
  <c r="KCP57" i="2"/>
  <c r="KCQ57" i="2"/>
  <c r="KCR57" i="2"/>
  <c r="KCS57" i="2"/>
  <c r="KCT57" i="2"/>
  <c r="KCU57" i="2"/>
  <c r="KCV57" i="2"/>
  <c r="KCW57" i="2"/>
  <c r="KCX57" i="2"/>
  <c r="KCY57" i="2"/>
  <c r="KCZ57" i="2"/>
  <c r="KDA57" i="2"/>
  <c r="KDB57" i="2"/>
  <c r="KDC57" i="2"/>
  <c r="KDD57" i="2"/>
  <c r="KDE57" i="2"/>
  <c r="KDF57" i="2"/>
  <c r="KDG57" i="2"/>
  <c r="KDH57" i="2"/>
  <c r="KDI57" i="2"/>
  <c r="KDJ57" i="2"/>
  <c r="KDK57" i="2"/>
  <c r="KDL57" i="2"/>
  <c r="KDM57" i="2"/>
  <c r="KDN57" i="2"/>
  <c r="KDO57" i="2"/>
  <c r="KDP57" i="2"/>
  <c r="KDQ57" i="2"/>
  <c r="KDR57" i="2"/>
  <c r="KDS57" i="2"/>
  <c r="KDT57" i="2"/>
  <c r="KDU57" i="2"/>
  <c r="KDV57" i="2"/>
  <c r="KDW57" i="2"/>
  <c r="KDX57" i="2"/>
  <c r="KDY57" i="2"/>
  <c r="KDZ57" i="2"/>
  <c r="KEA57" i="2"/>
  <c r="KEB57" i="2"/>
  <c r="KEC57" i="2"/>
  <c r="KED57" i="2"/>
  <c r="KEE57" i="2"/>
  <c r="KEF57" i="2"/>
  <c r="KEG57" i="2"/>
  <c r="KEH57" i="2"/>
  <c r="KEI57" i="2"/>
  <c r="KEJ57" i="2"/>
  <c r="KEK57" i="2"/>
  <c r="KEL57" i="2"/>
  <c r="KEM57" i="2"/>
  <c r="KEN57" i="2"/>
  <c r="KEO57" i="2"/>
  <c r="KEP57" i="2"/>
  <c r="KEQ57" i="2"/>
  <c r="KER57" i="2"/>
  <c r="KES57" i="2"/>
  <c r="KET57" i="2"/>
  <c r="KEU57" i="2"/>
  <c r="KEV57" i="2"/>
  <c r="KEW57" i="2"/>
  <c r="KEX57" i="2"/>
  <c r="KEY57" i="2"/>
  <c r="KEZ57" i="2"/>
  <c r="KFA57" i="2"/>
  <c r="KFB57" i="2"/>
  <c r="KFC57" i="2"/>
  <c r="KFD57" i="2"/>
  <c r="KFE57" i="2"/>
  <c r="KFF57" i="2"/>
  <c r="KFG57" i="2"/>
  <c r="KFH57" i="2"/>
  <c r="KFI57" i="2"/>
  <c r="KFJ57" i="2"/>
  <c r="KFK57" i="2"/>
  <c r="KFL57" i="2"/>
  <c r="KFM57" i="2"/>
  <c r="KFN57" i="2"/>
  <c r="KFO57" i="2"/>
  <c r="KFP57" i="2"/>
  <c r="KFQ57" i="2"/>
  <c r="KFR57" i="2"/>
  <c r="KFS57" i="2"/>
  <c r="KFT57" i="2"/>
  <c r="KFU57" i="2"/>
  <c r="KFV57" i="2"/>
  <c r="KFW57" i="2"/>
  <c r="KFX57" i="2"/>
  <c r="KFY57" i="2"/>
  <c r="KFZ57" i="2"/>
  <c r="KGA57" i="2"/>
  <c r="KGB57" i="2"/>
  <c r="KGC57" i="2"/>
  <c r="KGD57" i="2"/>
  <c r="KGE57" i="2"/>
  <c r="KGF57" i="2"/>
  <c r="KGG57" i="2"/>
  <c r="KGH57" i="2"/>
  <c r="KGI57" i="2"/>
  <c r="KGJ57" i="2"/>
  <c r="KGK57" i="2"/>
  <c r="KGL57" i="2"/>
  <c r="KGM57" i="2"/>
  <c r="KGN57" i="2"/>
  <c r="KGO57" i="2"/>
  <c r="KGP57" i="2"/>
  <c r="KGQ57" i="2"/>
  <c r="KGR57" i="2"/>
  <c r="KGS57" i="2"/>
  <c r="KGT57" i="2"/>
  <c r="KGU57" i="2"/>
  <c r="KGV57" i="2"/>
  <c r="KGW57" i="2"/>
  <c r="KGX57" i="2"/>
  <c r="KGY57" i="2"/>
  <c r="KGZ57" i="2"/>
  <c r="KHA57" i="2"/>
  <c r="KHB57" i="2"/>
  <c r="KHC57" i="2"/>
  <c r="KHD57" i="2"/>
  <c r="KHE57" i="2"/>
  <c r="KHF57" i="2"/>
  <c r="KHG57" i="2"/>
  <c r="KHH57" i="2"/>
  <c r="KHI57" i="2"/>
  <c r="KHJ57" i="2"/>
  <c r="KHK57" i="2"/>
  <c r="KHL57" i="2"/>
  <c r="KHM57" i="2"/>
  <c r="KHN57" i="2"/>
  <c r="KHO57" i="2"/>
  <c r="KHP57" i="2"/>
  <c r="KHQ57" i="2"/>
  <c r="KHR57" i="2"/>
  <c r="KHS57" i="2"/>
  <c r="KHT57" i="2"/>
  <c r="KHU57" i="2"/>
  <c r="KHV57" i="2"/>
  <c r="KHW57" i="2"/>
  <c r="KHX57" i="2"/>
  <c r="KHY57" i="2"/>
  <c r="KHZ57" i="2"/>
  <c r="KIA57" i="2"/>
  <c r="KIB57" i="2"/>
  <c r="KIC57" i="2"/>
  <c r="KID57" i="2"/>
  <c r="KIE57" i="2"/>
  <c r="KIF57" i="2"/>
  <c r="KIG57" i="2"/>
  <c r="KIH57" i="2"/>
  <c r="KII57" i="2"/>
  <c r="KIJ57" i="2"/>
  <c r="KIK57" i="2"/>
  <c r="KIL57" i="2"/>
  <c r="KIM57" i="2"/>
  <c r="KIN57" i="2"/>
  <c r="KIO57" i="2"/>
  <c r="KIP57" i="2"/>
  <c r="KIQ57" i="2"/>
  <c r="KIR57" i="2"/>
  <c r="KIS57" i="2"/>
  <c r="KIT57" i="2"/>
  <c r="KIU57" i="2"/>
  <c r="KIV57" i="2"/>
  <c r="KIW57" i="2"/>
  <c r="KIX57" i="2"/>
  <c r="KIY57" i="2"/>
  <c r="KIZ57" i="2"/>
  <c r="KJA57" i="2"/>
  <c r="KJB57" i="2"/>
  <c r="KJC57" i="2"/>
  <c r="KJD57" i="2"/>
  <c r="KJE57" i="2"/>
  <c r="KJF57" i="2"/>
  <c r="KJG57" i="2"/>
  <c r="KJH57" i="2"/>
  <c r="KJI57" i="2"/>
  <c r="KJJ57" i="2"/>
  <c r="KJK57" i="2"/>
  <c r="KJL57" i="2"/>
  <c r="KJM57" i="2"/>
  <c r="KJN57" i="2"/>
  <c r="KJO57" i="2"/>
  <c r="KJP57" i="2"/>
  <c r="KJQ57" i="2"/>
  <c r="KJR57" i="2"/>
  <c r="KJS57" i="2"/>
  <c r="KJT57" i="2"/>
  <c r="KJU57" i="2"/>
  <c r="KJV57" i="2"/>
  <c r="KJW57" i="2"/>
  <c r="KJX57" i="2"/>
  <c r="KJY57" i="2"/>
  <c r="KJZ57" i="2"/>
  <c r="KKA57" i="2"/>
  <c r="KKB57" i="2"/>
  <c r="KKC57" i="2"/>
  <c r="KKD57" i="2"/>
  <c r="KKE57" i="2"/>
  <c r="KKF57" i="2"/>
  <c r="KKG57" i="2"/>
  <c r="KKH57" i="2"/>
  <c r="KKI57" i="2"/>
  <c r="KKJ57" i="2"/>
  <c r="KKK57" i="2"/>
  <c r="KKL57" i="2"/>
  <c r="KKM57" i="2"/>
  <c r="KKN57" i="2"/>
  <c r="KKO57" i="2"/>
  <c r="KKP57" i="2"/>
  <c r="KKQ57" i="2"/>
  <c r="KKR57" i="2"/>
  <c r="KKS57" i="2"/>
  <c r="KKT57" i="2"/>
  <c r="KKU57" i="2"/>
  <c r="KKV57" i="2"/>
  <c r="KKW57" i="2"/>
  <c r="KKX57" i="2"/>
  <c r="KKY57" i="2"/>
  <c r="KKZ57" i="2"/>
  <c r="KLA57" i="2"/>
  <c r="KLB57" i="2"/>
  <c r="KLC57" i="2"/>
  <c r="KLD57" i="2"/>
  <c r="KLE57" i="2"/>
  <c r="KLF57" i="2"/>
  <c r="KLG57" i="2"/>
  <c r="KLH57" i="2"/>
  <c r="KLI57" i="2"/>
  <c r="KLJ57" i="2"/>
  <c r="KLK57" i="2"/>
  <c r="KLL57" i="2"/>
  <c r="KLM57" i="2"/>
  <c r="KLN57" i="2"/>
  <c r="KLO57" i="2"/>
  <c r="KLP57" i="2"/>
  <c r="KLQ57" i="2"/>
  <c r="KLR57" i="2"/>
  <c r="KLS57" i="2"/>
  <c r="KLT57" i="2"/>
  <c r="KLU57" i="2"/>
  <c r="KLV57" i="2"/>
  <c r="KLW57" i="2"/>
  <c r="KLX57" i="2"/>
  <c r="KLY57" i="2"/>
  <c r="KLZ57" i="2"/>
  <c r="KMA57" i="2"/>
  <c r="KMB57" i="2"/>
  <c r="KMC57" i="2"/>
  <c r="KMD57" i="2"/>
  <c r="KME57" i="2"/>
  <c r="KMF57" i="2"/>
  <c r="KMG57" i="2"/>
  <c r="KMH57" i="2"/>
  <c r="KMI57" i="2"/>
  <c r="KMJ57" i="2"/>
  <c r="KMK57" i="2"/>
  <c r="KML57" i="2"/>
  <c r="KMM57" i="2"/>
  <c r="KMN57" i="2"/>
  <c r="KMO57" i="2"/>
  <c r="KMP57" i="2"/>
  <c r="KMQ57" i="2"/>
  <c r="KMR57" i="2"/>
  <c r="KMS57" i="2"/>
  <c r="KMT57" i="2"/>
  <c r="KMU57" i="2"/>
  <c r="KMV57" i="2"/>
  <c r="KMW57" i="2"/>
  <c r="KMX57" i="2"/>
  <c r="KMY57" i="2"/>
  <c r="KMZ57" i="2"/>
  <c r="KNA57" i="2"/>
  <c r="KNB57" i="2"/>
  <c r="KNC57" i="2"/>
  <c r="KND57" i="2"/>
  <c r="KNE57" i="2"/>
  <c r="KNF57" i="2"/>
  <c r="KNG57" i="2"/>
  <c r="KNH57" i="2"/>
  <c r="KNI57" i="2"/>
  <c r="KNJ57" i="2"/>
  <c r="KNK57" i="2"/>
  <c r="KNL57" i="2"/>
  <c r="KNM57" i="2"/>
  <c r="KNN57" i="2"/>
  <c r="KNO57" i="2"/>
  <c r="KNP57" i="2"/>
  <c r="KNQ57" i="2"/>
  <c r="KNR57" i="2"/>
  <c r="KNS57" i="2"/>
  <c r="KNT57" i="2"/>
  <c r="KNU57" i="2"/>
  <c r="KNV57" i="2"/>
  <c r="KNW57" i="2"/>
  <c r="KNX57" i="2"/>
  <c r="KNY57" i="2"/>
  <c r="KNZ57" i="2"/>
  <c r="KOA57" i="2"/>
  <c r="KOB57" i="2"/>
  <c r="KOC57" i="2"/>
  <c r="KOD57" i="2"/>
  <c r="KOE57" i="2"/>
  <c r="KOF57" i="2"/>
  <c r="KOG57" i="2"/>
  <c r="KOH57" i="2"/>
  <c r="KOI57" i="2"/>
  <c r="KOJ57" i="2"/>
  <c r="KOK57" i="2"/>
  <c r="KOL57" i="2"/>
  <c r="KOM57" i="2"/>
  <c r="KON57" i="2"/>
  <c r="KOO57" i="2"/>
  <c r="KOP57" i="2"/>
  <c r="KOQ57" i="2"/>
  <c r="KOR57" i="2"/>
  <c r="KOS57" i="2"/>
  <c r="KOT57" i="2"/>
  <c r="KOU57" i="2"/>
  <c r="KOV57" i="2"/>
  <c r="KOW57" i="2"/>
  <c r="KOX57" i="2"/>
  <c r="KOY57" i="2"/>
  <c r="KOZ57" i="2"/>
  <c r="KPA57" i="2"/>
  <c r="KPB57" i="2"/>
  <c r="KPC57" i="2"/>
  <c r="KPD57" i="2"/>
  <c r="KPE57" i="2"/>
  <c r="KPF57" i="2"/>
  <c r="KPG57" i="2"/>
  <c r="KPH57" i="2"/>
  <c r="KPI57" i="2"/>
  <c r="KPJ57" i="2"/>
  <c r="KPK57" i="2"/>
  <c r="KPL57" i="2"/>
  <c r="KPM57" i="2"/>
  <c r="KPN57" i="2"/>
  <c r="KPO57" i="2"/>
  <c r="KPP57" i="2"/>
  <c r="KPQ57" i="2"/>
  <c r="KPR57" i="2"/>
  <c r="KPS57" i="2"/>
  <c r="KPT57" i="2"/>
  <c r="KPU57" i="2"/>
  <c r="KPV57" i="2"/>
  <c r="KPW57" i="2"/>
  <c r="KPX57" i="2"/>
  <c r="KPY57" i="2"/>
  <c r="KPZ57" i="2"/>
  <c r="KQA57" i="2"/>
  <c r="KQB57" i="2"/>
  <c r="KQC57" i="2"/>
  <c r="KQD57" i="2"/>
  <c r="KQE57" i="2"/>
  <c r="KQF57" i="2"/>
  <c r="KQG57" i="2"/>
  <c r="KQH57" i="2"/>
  <c r="KQI57" i="2"/>
  <c r="KQJ57" i="2"/>
  <c r="KQK57" i="2"/>
  <c r="KQL57" i="2"/>
  <c r="KQM57" i="2"/>
  <c r="KQN57" i="2"/>
  <c r="KQO57" i="2"/>
  <c r="KQP57" i="2"/>
  <c r="KQQ57" i="2"/>
  <c r="KQR57" i="2"/>
  <c r="KQS57" i="2"/>
  <c r="KQT57" i="2"/>
  <c r="KQU57" i="2"/>
  <c r="KQV57" i="2"/>
  <c r="KQW57" i="2"/>
  <c r="KQX57" i="2"/>
  <c r="KQY57" i="2"/>
  <c r="KQZ57" i="2"/>
  <c r="KRA57" i="2"/>
  <c r="KRB57" i="2"/>
  <c r="KRC57" i="2"/>
  <c r="KRD57" i="2"/>
  <c r="KRE57" i="2"/>
  <c r="KRF57" i="2"/>
  <c r="KRG57" i="2"/>
  <c r="KRH57" i="2"/>
  <c r="KRI57" i="2"/>
  <c r="KRJ57" i="2"/>
  <c r="KRK57" i="2"/>
  <c r="KRL57" i="2"/>
  <c r="KRM57" i="2"/>
  <c r="KRN57" i="2"/>
  <c r="KRO57" i="2"/>
  <c r="KRP57" i="2"/>
  <c r="KRQ57" i="2"/>
  <c r="KRR57" i="2"/>
  <c r="KRS57" i="2"/>
  <c r="KRT57" i="2"/>
  <c r="KRU57" i="2"/>
  <c r="KRV57" i="2"/>
  <c r="KRW57" i="2"/>
  <c r="KRX57" i="2"/>
  <c r="KRY57" i="2"/>
  <c r="KRZ57" i="2"/>
  <c r="KSA57" i="2"/>
  <c r="KSB57" i="2"/>
  <c r="KSC57" i="2"/>
  <c r="KSD57" i="2"/>
  <c r="KSE57" i="2"/>
  <c r="KSF57" i="2"/>
  <c r="KSG57" i="2"/>
  <c r="KSH57" i="2"/>
  <c r="KSI57" i="2"/>
  <c r="KSJ57" i="2"/>
  <c r="KSK57" i="2"/>
  <c r="KSL57" i="2"/>
  <c r="KSM57" i="2"/>
  <c r="KSN57" i="2"/>
  <c r="KSO57" i="2"/>
  <c r="KSP57" i="2"/>
  <c r="KSQ57" i="2"/>
  <c r="KSR57" i="2"/>
  <c r="KSS57" i="2"/>
  <c r="KST57" i="2"/>
  <c r="KSU57" i="2"/>
  <c r="KSV57" i="2"/>
  <c r="KSW57" i="2"/>
  <c r="KSX57" i="2"/>
  <c r="KSY57" i="2"/>
  <c r="KSZ57" i="2"/>
  <c r="KTA57" i="2"/>
  <c r="KTB57" i="2"/>
  <c r="KTC57" i="2"/>
  <c r="KTD57" i="2"/>
  <c r="KTE57" i="2"/>
  <c r="KTF57" i="2"/>
  <c r="KTG57" i="2"/>
  <c r="KTH57" i="2"/>
  <c r="KTI57" i="2"/>
  <c r="KTJ57" i="2"/>
  <c r="KTK57" i="2"/>
  <c r="KTL57" i="2"/>
  <c r="KTM57" i="2"/>
  <c r="KTN57" i="2"/>
  <c r="KTO57" i="2"/>
  <c r="KTP57" i="2"/>
  <c r="KTQ57" i="2"/>
  <c r="KTR57" i="2"/>
  <c r="KTS57" i="2"/>
  <c r="KTT57" i="2"/>
  <c r="KTU57" i="2"/>
  <c r="KTV57" i="2"/>
  <c r="KTW57" i="2"/>
  <c r="KTX57" i="2"/>
  <c r="KTY57" i="2"/>
  <c r="KTZ57" i="2"/>
  <c r="KUA57" i="2"/>
  <c r="KUB57" i="2"/>
  <c r="KUC57" i="2"/>
  <c r="KUD57" i="2"/>
  <c r="KUE57" i="2"/>
  <c r="KUF57" i="2"/>
  <c r="KUG57" i="2"/>
  <c r="KUH57" i="2"/>
  <c r="KUI57" i="2"/>
  <c r="KUJ57" i="2"/>
  <c r="KUK57" i="2"/>
  <c r="KUL57" i="2"/>
  <c r="KUM57" i="2"/>
  <c r="KUN57" i="2"/>
  <c r="KUO57" i="2"/>
  <c r="KUP57" i="2"/>
  <c r="KUQ57" i="2"/>
  <c r="KUR57" i="2"/>
  <c r="KUS57" i="2"/>
  <c r="KUT57" i="2"/>
  <c r="KUU57" i="2"/>
  <c r="KUV57" i="2"/>
  <c r="KUW57" i="2"/>
  <c r="KUX57" i="2"/>
  <c r="KUY57" i="2"/>
  <c r="KUZ57" i="2"/>
  <c r="KVA57" i="2"/>
  <c r="KVB57" i="2"/>
  <c r="KVC57" i="2"/>
  <c r="KVD57" i="2"/>
  <c r="KVE57" i="2"/>
  <c r="KVF57" i="2"/>
  <c r="KVG57" i="2"/>
  <c r="KVH57" i="2"/>
  <c r="KVI57" i="2"/>
  <c r="KVJ57" i="2"/>
  <c r="KVK57" i="2"/>
  <c r="KVL57" i="2"/>
  <c r="KVM57" i="2"/>
  <c r="KVN57" i="2"/>
  <c r="KVO57" i="2"/>
  <c r="KVP57" i="2"/>
  <c r="KVQ57" i="2"/>
  <c r="KVR57" i="2"/>
  <c r="KVS57" i="2"/>
  <c r="KVT57" i="2"/>
  <c r="KVU57" i="2"/>
  <c r="KVV57" i="2"/>
  <c r="KVW57" i="2"/>
  <c r="KVX57" i="2"/>
  <c r="KVY57" i="2"/>
  <c r="KVZ57" i="2"/>
  <c r="KWA57" i="2"/>
  <c r="KWB57" i="2"/>
  <c r="KWC57" i="2"/>
  <c r="KWD57" i="2"/>
  <c r="KWE57" i="2"/>
  <c r="KWF57" i="2"/>
  <c r="KWG57" i="2"/>
  <c r="KWH57" i="2"/>
  <c r="KWI57" i="2"/>
  <c r="KWJ57" i="2"/>
  <c r="KWK57" i="2"/>
  <c r="KWL57" i="2"/>
  <c r="KWM57" i="2"/>
  <c r="KWN57" i="2"/>
  <c r="KWO57" i="2"/>
  <c r="KWP57" i="2"/>
  <c r="KWQ57" i="2"/>
  <c r="KWR57" i="2"/>
  <c r="KWS57" i="2"/>
  <c r="KWT57" i="2"/>
  <c r="KWU57" i="2"/>
  <c r="KWV57" i="2"/>
  <c r="KWW57" i="2"/>
  <c r="KWX57" i="2"/>
  <c r="KWY57" i="2"/>
  <c r="KWZ57" i="2"/>
  <c r="KXA57" i="2"/>
  <c r="KXB57" i="2"/>
  <c r="KXC57" i="2"/>
  <c r="KXD57" i="2"/>
  <c r="KXE57" i="2"/>
  <c r="KXF57" i="2"/>
  <c r="KXG57" i="2"/>
  <c r="KXH57" i="2"/>
  <c r="KXI57" i="2"/>
  <c r="KXJ57" i="2"/>
  <c r="KXK57" i="2"/>
  <c r="KXL57" i="2"/>
  <c r="KXM57" i="2"/>
  <c r="KXN57" i="2"/>
  <c r="KXO57" i="2"/>
  <c r="KXP57" i="2"/>
  <c r="KXQ57" i="2"/>
  <c r="KXR57" i="2"/>
  <c r="KXS57" i="2"/>
  <c r="KXT57" i="2"/>
  <c r="KXU57" i="2"/>
  <c r="KXV57" i="2"/>
  <c r="KXW57" i="2"/>
  <c r="KXX57" i="2"/>
  <c r="KXY57" i="2"/>
  <c r="KXZ57" i="2"/>
  <c r="KYA57" i="2"/>
  <c r="KYB57" i="2"/>
  <c r="KYC57" i="2"/>
  <c r="KYD57" i="2"/>
  <c r="KYE57" i="2"/>
  <c r="KYF57" i="2"/>
  <c r="KYG57" i="2"/>
  <c r="KYH57" i="2"/>
  <c r="KYI57" i="2"/>
  <c r="KYJ57" i="2"/>
  <c r="KYK57" i="2"/>
  <c r="KYL57" i="2"/>
  <c r="KYM57" i="2"/>
  <c r="KYN57" i="2"/>
  <c r="KYO57" i="2"/>
  <c r="KYP57" i="2"/>
  <c r="KYQ57" i="2"/>
  <c r="KYR57" i="2"/>
  <c r="KYS57" i="2"/>
  <c r="KYT57" i="2"/>
  <c r="KYU57" i="2"/>
  <c r="KYV57" i="2"/>
  <c r="KYW57" i="2"/>
  <c r="KYX57" i="2"/>
  <c r="KYY57" i="2"/>
  <c r="KYZ57" i="2"/>
  <c r="KZA57" i="2"/>
  <c r="KZB57" i="2"/>
  <c r="KZC57" i="2"/>
  <c r="KZD57" i="2"/>
  <c r="KZE57" i="2"/>
  <c r="KZF57" i="2"/>
  <c r="KZG57" i="2"/>
  <c r="KZH57" i="2"/>
  <c r="KZI57" i="2"/>
  <c r="KZJ57" i="2"/>
  <c r="KZK57" i="2"/>
  <c r="KZL57" i="2"/>
  <c r="KZM57" i="2"/>
  <c r="KZN57" i="2"/>
  <c r="KZO57" i="2"/>
  <c r="KZP57" i="2"/>
  <c r="KZQ57" i="2"/>
  <c r="KZR57" i="2"/>
  <c r="KZS57" i="2"/>
  <c r="KZT57" i="2"/>
  <c r="KZU57" i="2"/>
  <c r="KZV57" i="2"/>
  <c r="KZW57" i="2"/>
  <c r="KZX57" i="2"/>
  <c r="KZY57" i="2"/>
  <c r="KZZ57" i="2"/>
  <c r="LAA57" i="2"/>
  <c r="LAB57" i="2"/>
  <c r="LAC57" i="2"/>
  <c r="LAD57" i="2"/>
  <c r="LAE57" i="2"/>
  <c r="LAF57" i="2"/>
  <c r="LAG57" i="2"/>
  <c r="LAH57" i="2"/>
  <c r="LAI57" i="2"/>
  <c r="LAJ57" i="2"/>
  <c r="LAK57" i="2"/>
  <c r="LAL57" i="2"/>
  <c r="LAM57" i="2"/>
  <c r="LAN57" i="2"/>
  <c r="LAO57" i="2"/>
  <c r="LAP57" i="2"/>
  <c r="LAQ57" i="2"/>
  <c r="LAR57" i="2"/>
  <c r="LAS57" i="2"/>
  <c r="LAT57" i="2"/>
  <c r="LAU57" i="2"/>
  <c r="LAV57" i="2"/>
  <c r="LAW57" i="2"/>
  <c r="LAX57" i="2"/>
  <c r="LAY57" i="2"/>
  <c r="LAZ57" i="2"/>
  <c r="LBA57" i="2"/>
  <c r="LBB57" i="2"/>
  <c r="LBC57" i="2"/>
  <c r="LBD57" i="2"/>
  <c r="LBE57" i="2"/>
  <c r="LBF57" i="2"/>
  <c r="LBG57" i="2"/>
  <c r="LBH57" i="2"/>
  <c r="LBI57" i="2"/>
  <c r="LBJ57" i="2"/>
  <c r="LBK57" i="2"/>
  <c r="LBL57" i="2"/>
  <c r="LBM57" i="2"/>
  <c r="LBN57" i="2"/>
  <c r="LBO57" i="2"/>
  <c r="LBP57" i="2"/>
  <c r="LBQ57" i="2"/>
  <c r="LBR57" i="2"/>
  <c r="LBS57" i="2"/>
  <c r="LBT57" i="2"/>
  <c r="LBU57" i="2"/>
  <c r="LBV57" i="2"/>
  <c r="LBW57" i="2"/>
  <c r="LBX57" i="2"/>
  <c r="LBY57" i="2"/>
  <c r="LBZ57" i="2"/>
  <c r="LCA57" i="2"/>
  <c r="LCB57" i="2"/>
  <c r="LCC57" i="2"/>
  <c r="LCD57" i="2"/>
  <c r="LCE57" i="2"/>
  <c r="LCF57" i="2"/>
  <c r="LCG57" i="2"/>
  <c r="LCH57" i="2"/>
  <c r="LCI57" i="2"/>
  <c r="LCJ57" i="2"/>
  <c r="LCK57" i="2"/>
  <c r="LCL57" i="2"/>
  <c r="LCM57" i="2"/>
  <c r="LCN57" i="2"/>
  <c r="LCO57" i="2"/>
  <c r="LCP57" i="2"/>
  <c r="LCQ57" i="2"/>
  <c r="LCR57" i="2"/>
  <c r="LCS57" i="2"/>
  <c r="LCT57" i="2"/>
  <c r="LCU57" i="2"/>
  <c r="LCV57" i="2"/>
  <c r="LCW57" i="2"/>
  <c r="LCX57" i="2"/>
  <c r="LCY57" i="2"/>
  <c r="LCZ57" i="2"/>
  <c r="LDA57" i="2"/>
  <c r="LDB57" i="2"/>
  <c r="LDC57" i="2"/>
  <c r="LDD57" i="2"/>
  <c r="LDE57" i="2"/>
  <c r="LDF57" i="2"/>
  <c r="LDG57" i="2"/>
  <c r="LDH57" i="2"/>
  <c r="LDI57" i="2"/>
  <c r="LDJ57" i="2"/>
  <c r="LDK57" i="2"/>
  <c r="LDL57" i="2"/>
  <c r="LDM57" i="2"/>
  <c r="LDN57" i="2"/>
  <c r="LDO57" i="2"/>
  <c r="LDP57" i="2"/>
  <c r="LDQ57" i="2"/>
  <c r="LDR57" i="2"/>
  <c r="LDS57" i="2"/>
  <c r="LDT57" i="2"/>
  <c r="LDU57" i="2"/>
  <c r="LDV57" i="2"/>
  <c r="LDW57" i="2"/>
  <c r="LDX57" i="2"/>
  <c r="LDY57" i="2"/>
  <c r="LDZ57" i="2"/>
  <c r="LEA57" i="2"/>
  <c r="LEB57" i="2"/>
  <c r="LEC57" i="2"/>
  <c r="LED57" i="2"/>
  <c r="LEE57" i="2"/>
  <c r="LEF57" i="2"/>
  <c r="LEG57" i="2"/>
  <c r="LEH57" i="2"/>
  <c r="LEI57" i="2"/>
  <c r="LEJ57" i="2"/>
  <c r="LEK57" i="2"/>
  <c r="LEL57" i="2"/>
  <c r="LEM57" i="2"/>
  <c r="LEN57" i="2"/>
  <c r="LEO57" i="2"/>
  <c r="LEP57" i="2"/>
  <c r="LEQ57" i="2"/>
  <c r="LER57" i="2"/>
  <c r="LES57" i="2"/>
  <c r="LET57" i="2"/>
  <c r="LEU57" i="2"/>
  <c r="LEV57" i="2"/>
  <c r="LEW57" i="2"/>
  <c r="LEX57" i="2"/>
  <c r="LEY57" i="2"/>
  <c r="LEZ57" i="2"/>
  <c r="LFA57" i="2"/>
  <c r="LFB57" i="2"/>
  <c r="LFC57" i="2"/>
  <c r="LFD57" i="2"/>
  <c r="LFE57" i="2"/>
  <c r="LFF57" i="2"/>
  <c r="LFG57" i="2"/>
  <c r="LFH57" i="2"/>
  <c r="LFI57" i="2"/>
  <c r="LFJ57" i="2"/>
  <c r="LFK57" i="2"/>
  <c r="LFL57" i="2"/>
  <c r="LFM57" i="2"/>
  <c r="LFN57" i="2"/>
  <c r="LFO57" i="2"/>
  <c r="LFP57" i="2"/>
  <c r="LFQ57" i="2"/>
  <c r="LFR57" i="2"/>
  <c r="LFS57" i="2"/>
  <c r="LFT57" i="2"/>
  <c r="LFU57" i="2"/>
  <c r="LFV57" i="2"/>
  <c r="LFW57" i="2"/>
  <c r="LFX57" i="2"/>
  <c r="LFY57" i="2"/>
  <c r="LFZ57" i="2"/>
  <c r="LGA57" i="2"/>
  <c r="LGB57" i="2"/>
  <c r="LGC57" i="2"/>
  <c r="LGD57" i="2"/>
  <c r="LGE57" i="2"/>
  <c r="LGF57" i="2"/>
  <c r="LGG57" i="2"/>
  <c r="LGH57" i="2"/>
  <c r="LGI57" i="2"/>
  <c r="LGJ57" i="2"/>
  <c r="LGK57" i="2"/>
  <c r="LGL57" i="2"/>
  <c r="LGM57" i="2"/>
  <c r="LGN57" i="2"/>
  <c r="LGO57" i="2"/>
  <c r="LGP57" i="2"/>
  <c r="LGQ57" i="2"/>
  <c r="LGR57" i="2"/>
  <c r="LGS57" i="2"/>
  <c r="LGT57" i="2"/>
  <c r="LGU57" i="2"/>
  <c r="LGV57" i="2"/>
  <c r="LGW57" i="2"/>
  <c r="LGX57" i="2"/>
  <c r="LGY57" i="2"/>
  <c r="LGZ57" i="2"/>
  <c r="LHA57" i="2"/>
  <c r="LHB57" i="2"/>
  <c r="LHC57" i="2"/>
  <c r="LHD57" i="2"/>
  <c r="LHE57" i="2"/>
  <c r="LHF57" i="2"/>
  <c r="LHG57" i="2"/>
  <c r="LHH57" i="2"/>
  <c r="LHI57" i="2"/>
  <c r="LHJ57" i="2"/>
  <c r="LHK57" i="2"/>
  <c r="LHL57" i="2"/>
  <c r="LHM57" i="2"/>
  <c r="LHN57" i="2"/>
  <c r="LHO57" i="2"/>
  <c r="LHP57" i="2"/>
  <c r="LHQ57" i="2"/>
  <c r="LHR57" i="2"/>
  <c r="LHS57" i="2"/>
  <c r="LHT57" i="2"/>
  <c r="LHU57" i="2"/>
  <c r="LHV57" i="2"/>
  <c r="LHW57" i="2"/>
  <c r="LHX57" i="2"/>
  <c r="LHY57" i="2"/>
  <c r="LHZ57" i="2"/>
  <c r="LIA57" i="2"/>
  <c r="LIB57" i="2"/>
  <c r="LIC57" i="2"/>
  <c r="LID57" i="2"/>
  <c r="LIE57" i="2"/>
  <c r="LIF57" i="2"/>
  <c r="LIG57" i="2"/>
  <c r="LIH57" i="2"/>
  <c r="LII57" i="2"/>
  <c r="LIJ57" i="2"/>
  <c r="LIK57" i="2"/>
  <c r="LIL57" i="2"/>
  <c r="LIM57" i="2"/>
  <c r="LIN57" i="2"/>
  <c r="LIO57" i="2"/>
  <c r="LIP57" i="2"/>
  <c r="LIQ57" i="2"/>
  <c r="LIR57" i="2"/>
  <c r="LIS57" i="2"/>
  <c r="LIT57" i="2"/>
  <c r="LIU57" i="2"/>
  <c r="LIV57" i="2"/>
  <c r="LIW57" i="2"/>
  <c r="LIX57" i="2"/>
  <c r="LIY57" i="2"/>
  <c r="LIZ57" i="2"/>
  <c r="LJA57" i="2"/>
  <c r="LJB57" i="2"/>
  <c r="LJC57" i="2"/>
  <c r="LJD57" i="2"/>
  <c r="LJE57" i="2"/>
  <c r="LJF57" i="2"/>
  <c r="LJG57" i="2"/>
  <c r="LJH57" i="2"/>
  <c r="LJI57" i="2"/>
  <c r="LJJ57" i="2"/>
  <c r="LJK57" i="2"/>
  <c r="LJL57" i="2"/>
  <c r="LJM57" i="2"/>
  <c r="LJN57" i="2"/>
  <c r="LJO57" i="2"/>
  <c r="LJP57" i="2"/>
  <c r="LJQ57" i="2"/>
  <c r="LJR57" i="2"/>
  <c r="LJS57" i="2"/>
  <c r="LJT57" i="2"/>
  <c r="LJU57" i="2"/>
  <c r="LJV57" i="2"/>
  <c r="LJW57" i="2"/>
  <c r="LJX57" i="2"/>
  <c r="LJY57" i="2"/>
  <c r="LJZ57" i="2"/>
  <c r="LKA57" i="2"/>
  <c r="LKB57" i="2"/>
  <c r="LKC57" i="2"/>
  <c r="LKD57" i="2"/>
  <c r="LKE57" i="2"/>
  <c r="LKF57" i="2"/>
  <c r="LKG57" i="2"/>
  <c r="LKH57" i="2"/>
  <c r="LKI57" i="2"/>
  <c r="LKJ57" i="2"/>
  <c r="LKK57" i="2"/>
  <c r="LKL57" i="2"/>
  <c r="LKM57" i="2"/>
  <c r="LKN57" i="2"/>
  <c r="LKO57" i="2"/>
  <c r="LKP57" i="2"/>
  <c r="LKQ57" i="2"/>
  <c r="LKR57" i="2"/>
  <c r="LKS57" i="2"/>
  <c r="LKT57" i="2"/>
  <c r="LKU57" i="2"/>
  <c r="LKV57" i="2"/>
  <c r="LKW57" i="2"/>
  <c r="LKX57" i="2"/>
  <c r="LKY57" i="2"/>
  <c r="LKZ57" i="2"/>
  <c r="LLA57" i="2"/>
  <c r="LLB57" i="2"/>
  <c r="LLC57" i="2"/>
  <c r="LLD57" i="2"/>
  <c r="LLE57" i="2"/>
  <c r="LLF57" i="2"/>
  <c r="LLG57" i="2"/>
  <c r="LLH57" i="2"/>
  <c r="LLI57" i="2"/>
  <c r="LLJ57" i="2"/>
  <c r="LLK57" i="2"/>
  <c r="LLL57" i="2"/>
  <c r="LLM57" i="2"/>
  <c r="LLN57" i="2"/>
  <c r="LLO57" i="2"/>
  <c r="LLP57" i="2"/>
  <c r="LLQ57" i="2"/>
  <c r="LLR57" i="2"/>
  <c r="LLS57" i="2"/>
  <c r="LLT57" i="2"/>
  <c r="LLU57" i="2"/>
  <c r="LLV57" i="2"/>
  <c r="LLW57" i="2"/>
  <c r="LLX57" i="2"/>
  <c r="LLY57" i="2"/>
  <c r="LLZ57" i="2"/>
  <c r="LMA57" i="2"/>
  <c r="LMB57" i="2"/>
  <c r="LMC57" i="2"/>
  <c r="LMD57" i="2"/>
  <c r="LME57" i="2"/>
  <c r="LMF57" i="2"/>
  <c r="LMG57" i="2"/>
  <c r="LMH57" i="2"/>
  <c r="LMI57" i="2"/>
  <c r="LMJ57" i="2"/>
  <c r="LMK57" i="2"/>
  <c r="LML57" i="2"/>
  <c r="LMM57" i="2"/>
  <c r="LMN57" i="2"/>
  <c r="LMO57" i="2"/>
  <c r="LMP57" i="2"/>
  <c r="LMQ57" i="2"/>
  <c r="LMR57" i="2"/>
  <c r="LMS57" i="2"/>
  <c r="LMT57" i="2"/>
  <c r="LMU57" i="2"/>
  <c r="LMV57" i="2"/>
  <c r="LMW57" i="2"/>
  <c r="LMX57" i="2"/>
  <c r="LMY57" i="2"/>
  <c r="LMZ57" i="2"/>
  <c r="LNA57" i="2"/>
  <c r="LNB57" i="2"/>
  <c r="LNC57" i="2"/>
  <c r="LND57" i="2"/>
  <c r="LNE57" i="2"/>
  <c r="LNF57" i="2"/>
  <c r="LNG57" i="2"/>
  <c r="LNH57" i="2"/>
  <c r="LNI57" i="2"/>
  <c r="LNJ57" i="2"/>
  <c r="LNK57" i="2"/>
  <c r="LNL57" i="2"/>
  <c r="LNM57" i="2"/>
  <c r="LNN57" i="2"/>
  <c r="LNO57" i="2"/>
  <c r="LNP57" i="2"/>
  <c r="LNQ57" i="2"/>
  <c r="LNR57" i="2"/>
  <c r="LNS57" i="2"/>
  <c r="LNT57" i="2"/>
  <c r="LNU57" i="2"/>
  <c r="LNV57" i="2"/>
  <c r="LNW57" i="2"/>
  <c r="LNX57" i="2"/>
  <c r="LNY57" i="2"/>
  <c r="LNZ57" i="2"/>
  <c r="LOA57" i="2"/>
  <c r="LOB57" i="2"/>
  <c r="LOC57" i="2"/>
  <c r="LOD57" i="2"/>
  <c r="LOE57" i="2"/>
  <c r="LOF57" i="2"/>
  <c r="LOG57" i="2"/>
  <c r="LOH57" i="2"/>
  <c r="LOI57" i="2"/>
  <c r="LOJ57" i="2"/>
  <c r="LOK57" i="2"/>
  <c r="LOL57" i="2"/>
  <c r="LOM57" i="2"/>
  <c r="LON57" i="2"/>
  <c r="LOO57" i="2"/>
  <c r="LOP57" i="2"/>
  <c r="LOQ57" i="2"/>
  <c r="LOR57" i="2"/>
  <c r="LOS57" i="2"/>
  <c r="LOT57" i="2"/>
  <c r="LOU57" i="2"/>
  <c r="LOV57" i="2"/>
  <c r="LOW57" i="2"/>
  <c r="LOX57" i="2"/>
  <c r="LOY57" i="2"/>
  <c r="LOZ57" i="2"/>
  <c r="LPA57" i="2"/>
  <c r="LPB57" i="2"/>
  <c r="LPC57" i="2"/>
  <c r="LPD57" i="2"/>
  <c r="LPE57" i="2"/>
  <c r="LPF57" i="2"/>
  <c r="LPG57" i="2"/>
  <c r="LPH57" i="2"/>
  <c r="LPI57" i="2"/>
  <c r="LPJ57" i="2"/>
  <c r="LPK57" i="2"/>
  <c r="LPL57" i="2"/>
  <c r="LPM57" i="2"/>
  <c r="LPN57" i="2"/>
  <c r="LPO57" i="2"/>
  <c r="LPP57" i="2"/>
  <c r="LPQ57" i="2"/>
  <c r="LPR57" i="2"/>
  <c r="LPS57" i="2"/>
  <c r="LPT57" i="2"/>
  <c r="LPU57" i="2"/>
  <c r="LPV57" i="2"/>
  <c r="LPW57" i="2"/>
  <c r="LPX57" i="2"/>
  <c r="LPY57" i="2"/>
  <c r="LPZ57" i="2"/>
  <c r="LQA57" i="2"/>
  <c r="LQB57" i="2"/>
  <c r="LQC57" i="2"/>
  <c r="LQD57" i="2"/>
  <c r="LQE57" i="2"/>
  <c r="LQF57" i="2"/>
  <c r="LQG57" i="2"/>
  <c r="LQH57" i="2"/>
  <c r="LQI57" i="2"/>
  <c r="LQJ57" i="2"/>
  <c r="LQK57" i="2"/>
  <c r="LQL57" i="2"/>
  <c r="LQM57" i="2"/>
  <c r="LQN57" i="2"/>
  <c r="LQO57" i="2"/>
  <c r="LQP57" i="2"/>
  <c r="LQQ57" i="2"/>
  <c r="LQR57" i="2"/>
  <c r="LQS57" i="2"/>
  <c r="LQT57" i="2"/>
  <c r="LQU57" i="2"/>
  <c r="LQV57" i="2"/>
  <c r="LQW57" i="2"/>
  <c r="LQX57" i="2"/>
  <c r="LQY57" i="2"/>
  <c r="LQZ57" i="2"/>
  <c r="LRA57" i="2"/>
  <c r="LRB57" i="2"/>
  <c r="LRC57" i="2"/>
  <c r="LRD57" i="2"/>
  <c r="LRE57" i="2"/>
  <c r="LRF57" i="2"/>
  <c r="LRG57" i="2"/>
  <c r="LRH57" i="2"/>
  <c r="LRI57" i="2"/>
  <c r="LRJ57" i="2"/>
  <c r="LRK57" i="2"/>
  <c r="LRL57" i="2"/>
  <c r="LRM57" i="2"/>
  <c r="LRN57" i="2"/>
  <c r="LRO57" i="2"/>
  <c r="LRP57" i="2"/>
  <c r="LRQ57" i="2"/>
  <c r="LRR57" i="2"/>
  <c r="LRS57" i="2"/>
  <c r="LRT57" i="2"/>
  <c r="LRU57" i="2"/>
  <c r="LRV57" i="2"/>
  <c r="LRW57" i="2"/>
  <c r="LRX57" i="2"/>
  <c r="LRY57" i="2"/>
  <c r="LRZ57" i="2"/>
  <c r="LSA57" i="2"/>
  <c r="LSB57" i="2"/>
  <c r="LSC57" i="2"/>
  <c r="LSD57" i="2"/>
  <c r="LSE57" i="2"/>
  <c r="LSF57" i="2"/>
  <c r="LSG57" i="2"/>
  <c r="LSH57" i="2"/>
  <c r="LSI57" i="2"/>
  <c r="LSJ57" i="2"/>
  <c r="LSK57" i="2"/>
  <c r="LSL57" i="2"/>
  <c r="LSM57" i="2"/>
  <c r="LSN57" i="2"/>
  <c r="LSO57" i="2"/>
  <c r="LSP57" i="2"/>
  <c r="LSQ57" i="2"/>
  <c r="LSR57" i="2"/>
  <c r="LSS57" i="2"/>
  <c r="LST57" i="2"/>
  <c r="LSU57" i="2"/>
  <c r="LSV57" i="2"/>
  <c r="LSW57" i="2"/>
  <c r="LSX57" i="2"/>
  <c r="LSY57" i="2"/>
  <c r="LSZ57" i="2"/>
  <c r="LTA57" i="2"/>
  <c r="LTB57" i="2"/>
  <c r="LTC57" i="2"/>
  <c r="LTD57" i="2"/>
  <c r="LTE57" i="2"/>
  <c r="LTF57" i="2"/>
  <c r="LTG57" i="2"/>
  <c r="LTH57" i="2"/>
  <c r="LTI57" i="2"/>
  <c r="LTJ57" i="2"/>
  <c r="LTK57" i="2"/>
  <c r="LTL57" i="2"/>
  <c r="LTM57" i="2"/>
  <c r="LTN57" i="2"/>
  <c r="LTO57" i="2"/>
  <c r="LTP57" i="2"/>
  <c r="LTQ57" i="2"/>
  <c r="LTR57" i="2"/>
  <c r="LTS57" i="2"/>
  <c r="LTT57" i="2"/>
  <c r="LTU57" i="2"/>
  <c r="LTV57" i="2"/>
  <c r="LTW57" i="2"/>
  <c r="LTX57" i="2"/>
  <c r="LTY57" i="2"/>
  <c r="LTZ57" i="2"/>
  <c r="LUA57" i="2"/>
  <c r="LUB57" i="2"/>
  <c r="LUC57" i="2"/>
  <c r="LUD57" i="2"/>
  <c r="LUE57" i="2"/>
  <c r="LUF57" i="2"/>
  <c r="LUG57" i="2"/>
  <c r="LUH57" i="2"/>
  <c r="LUI57" i="2"/>
  <c r="LUJ57" i="2"/>
  <c r="LUK57" i="2"/>
  <c r="LUL57" i="2"/>
  <c r="LUM57" i="2"/>
  <c r="LUN57" i="2"/>
  <c r="LUO57" i="2"/>
  <c r="LUP57" i="2"/>
  <c r="LUQ57" i="2"/>
  <c r="LUR57" i="2"/>
  <c r="LUS57" i="2"/>
  <c r="LUT57" i="2"/>
  <c r="LUU57" i="2"/>
  <c r="LUV57" i="2"/>
  <c r="LUW57" i="2"/>
  <c r="LUX57" i="2"/>
  <c r="LUY57" i="2"/>
  <c r="LUZ57" i="2"/>
  <c r="LVA57" i="2"/>
  <c r="LVB57" i="2"/>
  <c r="LVC57" i="2"/>
  <c r="LVD57" i="2"/>
  <c r="LVE57" i="2"/>
  <c r="LVF57" i="2"/>
  <c r="LVG57" i="2"/>
  <c r="LVH57" i="2"/>
  <c r="LVI57" i="2"/>
  <c r="LVJ57" i="2"/>
  <c r="LVK57" i="2"/>
  <c r="LVL57" i="2"/>
  <c r="LVM57" i="2"/>
  <c r="LVN57" i="2"/>
  <c r="LVO57" i="2"/>
  <c r="LVP57" i="2"/>
  <c r="LVQ57" i="2"/>
  <c r="LVR57" i="2"/>
  <c r="LVS57" i="2"/>
  <c r="LVT57" i="2"/>
  <c r="LVU57" i="2"/>
  <c r="LVV57" i="2"/>
  <c r="LVW57" i="2"/>
  <c r="LVX57" i="2"/>
  <c r="LVY57" i="2"/>
  <c r="LVZ57" i="2"/>
  <c r="LWA57" i="2"/>
  <c r="LWB57" i="2"/>
  <c r="LWC57" i="2"/>
  <c r="LWD57" i="2"/>
  <c r="LWE57" i="2"/>
  <c r="LWF57" i="2"/>
  <c r="LWG57" i="2"/>
  <c r="LWH57" i="2"/>
  <c r="LWI57" i="2"/>
  <c r="LWJ57" i="2"/>
  <c r="LWK57" i="2"/>
  <c r="LWL57" i="2"/>
  <c r="LWM57" i="2"/>
  <c r="LWN57" i="2"/>
  <c r="LWO57" i="2"/>
  <c r="LWP57" i="2"/>
  <c r="LWQ57" i="2"/>
  <c r="LWR57" i="2"/>
  <c r="LWS57" i="2"/>
  <c r="LWT57" i="2"/>
  <c r="LWU57" i="2"/>
  <c r="LWV57" i="2"/>
  <c r="LWW57" i="2"/>
  <c r="LWX57" i="2"/>
  <c r="LWY57" i="2"/>
  <c r="LWZ57" i="2"/>
  <c r="LXA57" i="2"/>
  <c r="LXB57" i="2"/>
  <c r="LXC57" i="2"/>
  <c r="LXD57" i="2"/>
  <c r="LXE57" i="2"/>
  <c r="LXF57" i="2"/>
  <c r="LXG57" i="2"/>
  <c r="LXH57" i="2"/>
  <c r="LXI57" i="2"/>
  <c r="LXJ57" i="2"/>
  <c r="LXK57" i="2"/>
  <c r="LXL57" i="2"/>
  <c r="LXM57" i="2"/>
  <c r="LXN57" i="2"/>
  <c r="LXO57" i="2"/>
  <c r="LXP57" i="2"/>
  <c r="LXQ57" i="2"/>
  <c r="LXR57" i="2"/>
  <c r="LXS57" i="2"/>
  <c r="LXT57" i="2"/>
  <c r="LXU57" i="2"/>
  <c r="LXV57" i="2"/>
  <c r="LXW57" i="2"/>
  <c r="LXX57" i="2"/>
  <c r="LXY57" i="2"/>
  <c r="LXZ57" i="2"/>
  <c r="LYA57" i="2"/>
  <c r="LYB57" i="2"/>
  <c r="LYC57" i="2"/>
  <c r="LYD57" i="2"/>
  <c r="LYE57" i="2"/>
  <c r="LYF57" i="2"/>
  <c r="LYG57" i="2"/>
  <c r="LYH57" i="2"/>
  <c r="LYI57" i="2"/>
  <c r="LYJ57" i="2"/>
  <c r="LYK57" i="2"/>
  <c r="LYL57" i="2"/>
  <c r="LYM57" i="2"/>
  <c r="LYN57" i="2"/>
  <c r="LYO57" i="2"/>
  <c r="LYP57" i="2"/>
  <c r="LYQ57" i="2"/>
  <c r="LYR57" i="2"/>
  <c r="LYS57" i="2"/>
  <c r="LYT57" i="2"/>
  <c r="LYU57" i="2"/>
  <c r="LYV57" i="2"/>
  <c r="LYW57" i="2"/>
  <c r="LYX57" i="2"/>
  <c r="LYY57" i="2"/>
  <c r="LYZ57" i="2"/>
  <c r="LZA57" i="2"/>
  <c r="LZB57" i="2"/>
  <c r="LZC57" i="2"/>
  <c r="LZD57" i="2"/>
  <c r="LZE57" i="2"/>
  <c r="LZF57" i="2"/>
  <c r="LZG57" i="2"/>
  <c r="LZH57" i="2"/>
  <c r="LZI57" i="2"/>
  <c r="LZJ57" i="2"/>
  <c r="LZK57" i="2"/>
  <c r="LZL57" i="2"/>
  <c r="LZM57" i="2"/>
  <c r="LZN57" i="2"/>
  <c r="LZO57" i="2"/>
  <c r="LZP57" i="2"/>
  <c r="LZQ57" i="2"/>
  <c r="LZR57" i="2"/>
  <c r="LZS57" i="2"/>
  <c r="LZT57" i="2"/>
  <c r="LZU57" i="2"/>
  <c r="LZV57" i="2"/>
  <c r="LZW57" i="2"/>
  <c r="LZX57" i="2"/>
  <c r="LZY57" i="2"/>
  <c r="LZZ57" i="2"/>
  <c r="MAA57" i="2"/>
  <c r="MAB57" i="2"/>
  <c r="MAC57" i="2"/>
  <c r="MAD57" i="2"/>
  <c r="MAE57" i="2"/>
  <c r="MAF57" i="2"/>
  <c r="MAG57" i="2"/>
  <c r="MAH57" i="2"/>
  <c r="MAI57" i="2"/>
  <c r="MAJ57" i="2"/>
  <c r="MAK57" i="2"/>
  <c r="MAL57" i="2"/>
  <c r="MAM57" i="2"/>
  <c r="MAN57" i="2"/>
  <c r="MAO57" i="2"/>
  <c r="MAP57" i="2"/>
  <c r="MAQ57" i="2"/>
  <c r="MAR57" i="2"/>
  <c r="MAS57" i="2"/>
  <c r="MAT57" i="2"/>
  <c r="MAU57" i="2"/>
  <c r="MAV57" i="2"/>
  <c r="MAW57" i="2"/>
  <c r="MAX57" i="2"/>
  <c r="MAY57" i="2"/>
  <c r="MAZ57" i="2"/>
  <c r="MBA57" i="2"/>
  <c r="MBB57" i="2"/>
  <c r="MBC57" i="2"/>
  <c r="MBD57" i="2"/>
  <c r="MBE57" i="2"/>
  <c r="MBF57" i="2"/>
  <c r="MBG57" i="2"/>
  <c r="MBH57" i="2"/>
  <c r="MBI57" i="2"/>
  <c r="MBJ57" i="2"/>
  <c r="MBK57" i="2"/>
  <c r="MBL57" i="2"/>
  <c r="MBM57" i="2"/>
  <c r="MBN57" i="2"/>
  <c r="MBO57" i="2"/>
  <c r="MBP57" i="2"/>
  <c r="MBQ57" i="2"/>
  <c r="MBR57" i="2"/>
  <c r="MBS57" i="2"/>
  <c r="MBT57" i="2"/>
  <c r="MBU57" i="2"/>
  <c r="MBV57" i="2"/>
  <c r="MBW57" i="2"/>
  <c r="MBX57" i="2"/>
  <c r="MBY57" i="2"/>
  <c r="MBZ57" i="2"/>
  <c r="MCA57" i="2"/>
  <c r="MCB57" i="2"/>
  <c r="MCC57" i="2"/>
  <c r="MCD57" i="2"/>
  <c r="MCE57" i="2"/>
  <c r="MCF57" i="2"/>
  <c r="MCG57" i="2"/>
  <c r="MCH57" i="2"/>
  <c r="MCI57" i="2"/>
  <c r="MCJ57" i="2"/>
  <c r="MCK57" i="2"/>
  <c r="MCL57" i="2"/>
  <c r="MCM57" i="2"/>
  <c r="MCN57" i="2"/>
  <c r="MCO57" i="2"/>
  <c r="MCP57" i="2"/>
  <c r="MCQ57" i="2"/>
  <c r="MCR57" i="2"/>
  <c r="MCS57" i="2"/>
  <c r="MCT57" i="2"/>
  <c r="MCU57" i="2"/>
  <c r="MCV57" i="2"/>
  <c r="MCW57" i="2"/>
  <c r="MCX57" i="2"/>
  <c r="MCY57" i="2"/>
  <c r="MCZ57" i="2"/>
  <c r="MDA57" i="2"/>
  <c r="MDB57" i="2"/>
  <c r="MDC57" i="2"/>
  <c r="MDD57" i="2"/>
  <c r="MDE57" i="2"/>
  <c r="MDF57" i="2"/>
  <c r="MDG57" i="2"/>
  <c r="MDH57" i="2"/>
  <c r="MDI57" i="2"/>
  <c r="MDJ57" i="2"/>
  <c r="MDK57" i="2"/>
  <c r="MDL57" i="2"/>
  <c r="MDM57" i="2"/>
  <c r="MDN57" i="2"/>
  <c r="MDO57" i="2"/>
  <c r="MDP57" i="2"/>
  <c r="MDQ57" i="2"/>
  <c r="MDR57" i="2"/>
  <c r="MDS57" i="2"/>
  <c r="MDT57" i="2"/>
  <c r="MDU57" i="2"/>
  <c r="MDV57" i="2"/>
  <c r="MDW57" i="2"/>
  <c r="MDX57" i="2"/>
  <c r="MDY57" i="2"/>
  <c r="MDZ57" i="2"/>
  <c r="MEA57" i="2"/>
  <c r="MEB57" i="2"/>
  <c r="MEC57" i="2"/>
  <c r="MED57" i="2"/>
  <c r="MEE57" i="2"/>
  <c r="MEF57" i="2"/>
  <c r="MEG57" i="2"/>
  <c r="MEH57" i="2"/>
  <c r="MEI57" i="2"/>
  <c r="MEJ57" i="2"/>
  <c r="MEK57" i="2"/>
  <c r="MEL57" i="2"/>
  <c r="MEM57" i="2"/>
  <c r="MEN57" i="2"/>
  <c r="MEO57" i="2"/>
  <c r="MEP57" i="2"/>
  <c r="MEQ57" i="2"/>
  <c r="MER57" i="2"/>
  <c r="MES57" i="2"/>
  <c r="MET57" i="2"/>
  <c r="MEU57" i="2"/>
  <c r="MEV57" i="2"/>
  <c r="MEW57" i="2"/>
  <c r="MEX57" i="2"/>
  <c r="MEY57" i="2"/>
  <c r="MEZ57" i="2"/>
  <c r="MFA57" i="2"/>
  <c r="MFB57" i="2"/>
  <c r="MFC57" i="2"/>
  <c r="MFD57" i="2"/>
  <c r="MFE57" i="2"/>
  <c r="MFF57" i="2"/>
  <c r="MFG57" i="2"/>
  <c r="MFH57" i="2"/>
  <c r="MFI57" i="2"/>
  <c r="MFJ57" i="2"/>
  <c r="MFK57" i="2"/>
  <c r="MFL57" i="2"/>
  <c r="MFM57" i="2"/>
  <c r="MFN57" i="2"/>
  <c r="MFO57" i="2"/>
  <c r="MFP57" i="2"/>
  <c r="MFQ57" i="2"/>
  <c r="MFR57" i="2"/>
  <c r="MFS57" i="2"/>
  <c r="MFT57" i="2"/>
  <c r="MFU57" i="2"/>
  <c r="MFV57" i="2"/>
  <c r="MFW57" i="2"/>
  <c r="MFX57" i="2"/>
  <c r="MFY57" i="2"/>
  <c r="MFZ57" i="2"/>
  <c r="MGA57" i="2"/>
  <c r="MGB57" i="2"/>
  <c r="MGC57" i="2"/>
  <c r="MGD57" i="2"/>
  <c r="MGE57" i="2"/>
  <c r="MGF57" i="2"/>
  <c r="MGG57" i="2"/>
  <c r="MGH57" i="2"/>
  <c r="MGI57" i="2"/>
  <c r="MGJ57" i="2"/>
  <c r="MGK57" i="2"/>
  <c r="MGL57" i="2"/>
  <c r="MGM57" i="2"/>
  <c r="MGN57" i="2"/>
  <c r="MGO57" i="2"/>
  <c r="MGP57" i="2"/>
  <c r="MGQ57" i="2"/>
  <c r="MGR57" i="2"/>
  <c r="MGS57" i="2"/>
  <c r="MGT57" i="2"/>
  <c r="MGU57" i="2"/>
  <c r="MGV57" i="2"/>
  <c r="MGW57" i="2"/>
  <c r="MGX57" i="2"/>
  <c r="MGY57" i="2"/>
  <c r="MGZ57" i="2"/>
  <c r="MHA57" i="2"/>
  <c r="MHB57" i="2"/>
  <c r="MHC57" i="2"/>
  <c r="MHD57" i="2"/>
  <c r="MHE57" i="2"/>
  <c r="MHF57" i="2"/>
  <c r="MHG57" i="2"/>
  <c r="MHH57" i="2"/>
  <c r="MHI57" i="2"/>
  <c r="MHJ57" i="2"/>
  <c r="MHK57" i="2"/>
  <c r="MHL57" i="2"/>
  <c r="MHM57" i="2"/>
  <c r="MHN57" i="2"/>
  <c r="MHO57" i="2"/>
  <c r="MHP57" i="2"/>
  <c r="MHQ57" i="2"/>
  <c r="MHR57" i="2"/>
  <c r="MHS57" i="2"/>
  <c r="MHT57" i="2"/>
  <c r="MHU57" i="2"/>
  <c r="MHV57" i="2"/>
  <c r="MHW57" i="2"/>
  <c r="MHX57" i="2"/>
  <c r="MHY57" i="2"/>
  <c r="MHZ57" i="2"/>
  <c r="MIA57" i="2"/>
  <c r="MIB57" i="2"/>
  <c r="MIC57" i="2"/>
  <c r="MID57" i="2"/>
  <c r="MIE57" i="2"/>
  <c r="MIF57" i="2"/>
  <c r="MIG57" i="2"/>
  <c r="MIH57" i="2"/>
  <c r="MII57" i="2"/>
  <c r="MIJ57" i="2"/>
  <c r="MIK57" i="2"/>
  <c r="MIL57" i="2"/>
  <c r="MIM57" i="2"/>
  <c r="MIN57" i="2"/>
  <c r="MIO57" i="2"/>
  <c r="MIP57" i="2"/>
  <c r="MIQ57" i="2"/>
  <c r="MIR57" i="2"/>
  <c r="MIS57" i="2"/>
  <c r="MIT57" i="2"/>
  <c r="MIU57" i="2"/>
  <c r="MIV57" i="2"/>
  <c r="MIW57" i="2"/>
  <c r="MIX57" i="2"/>
  <c r="MIY57" i="2"/>
  <c r="MIZ57" i="2"/>
  <c r="MJA57" i="2"/>
  <c r="MJB57" i="2"/>
  <c r="MJC57" i="2"/>
  <c r="MJD57" i="2"/>
  <c r="MJE57" i="2"/>
  <c r="MJF57" i="2"/>
  <c r="MJG57" i="2"/>
  <c r="MJH57" i="2"/>
  <c r="MJI57" i="2"/>
  <c r="MJJ57" i="2"/>
  <c r="MJK57" i="2"/>
  <c r="MJL57" i="2"/>
  <c r="MJM57" i="2"/>
  <c r="MJN57" i="2"/>
  <c r="MJO57" i="2"/>
  <c r="MJP57" i="2"/>
  <c r="MJQ57" i="2"/>
  <c r="MJR57" i="2"/>
  <c r="MJS57" i="2"/>
  <c r="MJT57" i="2"/>
  <c r="MJU57" i="2"/>
  <c r="MJV57" i="2"/>
  <c r="MJW57" i="2"/>
  <c r="MJX57" i="2"/>
  <c r="MJY57" i="2"/>
  <c r="MJZ57" i="2"/>
  <c r="MKA57" i="2"/>
  <c r="MKB57" i="2"/>
  <c r="MKC57" i="2"/>
  <c r="MKD57" i="2"/>
  <c r="MKE57" i="2"/>
  <c r="MKF57" i="2"/>
  <c r="MKG57" i="2"/>
  <c r="MKH57" i="2"/>
  <c r="MKI57" i="2"/>
  <c r="MKJ57" i="2"/>
  <c r="MKK57" i="2"/>
  <c r="MKL57" i="2"/>
  <c r="MKM57" i="2"/>
  <c r="MKN57" i="2"/>
  <c r="MKO57" i="2"/>
  <c r="MKP57" i="2"/>
  <c r="MKQ57" i="2"/>
  <c r="MKR57" i="2"/>
  <c r="MKS57" i="2"/>
  <c r="MKT57" i="2"/>
  <c r="MKU57" i="2"/>
  <c r="MKV57" i="2"/>
  <c r="MKW57" i="2"/>
  <c r="MKX57" i="2"/>
  <c r="MKY57" i="2"/>
  <c r="MKZ57" i="2"/>
  <c r="MLA57" i="2"/>
  <c r="MLB57" i="2"/>
  <c r="MLC57" i="2"/>
  <c r="MLD57" i="2"/>
  <c r="MLE57" i="2"/>
  <c r="MLF57" i="2"/>
  <c r="MLG57" i="2"/>
  <c r="MLH57" i="2"/>
  <c r="MLI57" i="2"/>
  <c r="MLJ57" i="2"/>
  <c r="MLK57" i="2"/>
  <c r="MLL57" i="2"/>
  <c r="MLM57" i="2"/>
  <c r="MLN57" i="2"/>
  <c r="MLO57" i="2"/>
  <c r="MLP57" i="2"/>
  <c r="MLQ57" i="2"/>
  <c r="MLR57" i="2"/>
  <c r="MLS57" i="2"/>
  <c r="MLT57" i="2"/>
  <c r="MLU57" i="2"/>
  <c r="MLV57" i="2"/>
  <c r="MLW57" i="2"/>
  <c r="MLX57" i="2"/>
  <c r="MLY57" i="2"/>
  <c r="MLZ57" i="2"/>
  <c r="MMA57" i="2"/>
  <c r="MMB57" i="2"/>
  <c r="MMC57" i="2"/>
  <c r="MMD57" i="2"/>
  <c r="MME57" i="2"/>
  <c r="MMF57" i="2"/>
  <c r="MMG57" i="2"/>
  <c r="MMH57" i="2"/>
  <c r="MMI57" i="2"/>
  <c r="MMJ57" i="2"/>
  <c r="MMK57" i="2"/>
  <c r="MML57" i="2"/>
  <c r="MMM57" i="2"/>
  <c r="MMN57" i="2"/>
  <c r="MMO57" i="2"/>
  <c r="MMP57" i="2"/>
  <c r="MMQ57" i="2"/>
  <c r="MMR57" i="2"/>
  <c r="MMS57" i="2"/>
  <c r="MMT57" i="2"/>
  <c r="MMU57" i="2"/>
  <c r="MMV57" i="2"/>
  <c r="MMW57" i="2"/>
  <c r="MMX57" i="2"/>
  <c r="MMY57" i="2"/>
  <c r="MMZ57" i="2"/>
  <c r="MNA57" i="2"/>
  <c r="MNB57" i="2"/>
  <c r="MNC57" i="2"/>
  <c r="MND57" i="2"/>
  <c r="MNE57" i="2"/>
  <c r="MNF57" i="2"/>
  <c r="MNG57" i="2"/>
  <c r="MNH57" i="2"/>
  <c r="MNI57" i="2"/>
  <c r="MNJ57" i="2"/>
  <c r="MNK57" i="2"/>
  <c r="MNL57" i="2"/>
  <c r="MNM57" i="2"/>
  <c r="MNN57" i="2"/>
  <c r="MNO57" i="2"/>
  <c r="MNP57" i="2"/>
  <c r="MNQ57" i="2"/>
  <c r="MNR57" i="2"/>
  <c r="MNS57" i="2"/>
  <c r="MNT57" i="2"/>
  <c r="MNU57" i="2"/>
  <c r="MNV57" i="2"/>
  <c r="MNW57" i="2"/>
  <c r="MNX57" i="2"/>
  <c r="MNY57" i="2"/>
  <c r="MNZ57" i="2"/>
  <c r="MOA57" i="2"/>
  <c r="MOB57" i="2"/>
  <c r="MOC57" i="2"/>
  <c r="MOD57" i="2"/>
  <c r="MOE57" i="2"/>
  <c r="MOF57" i="2"/>
  <c r="MOG57" i="2"/>
  <c r="MOH57" i="2"/>
  <c r="MOI57" i="2"/>
  <c r="MOJ57" i="2"/>
  <c r="MOK57" i="2"/>
  <c r="MOL57" i="2"/>
  <c r="MOM57" i="2"/>
  <c r="MON57" i="2"/>
  <c r="MOO57" i="2"/>
  <c r="MOP57" i="2"/>
  <c r="MOQ57" i="2"/>
  <c r="MOR57" i="2"/>
  <c r="MOS57" i="2"/>
  <c r="MOT57" i="2"/>
  <c r="MOU57" i="2"/>
  <c r="MOV57" i="2"/>
  <c r="MOW57" i="2"/>
  <c r="MOX57" i="2"/>
  <c r="MOY57" i="2"/>
  <c r="MOZ57" i="2"/>
  <c r="MPA57" i="2"/>
  <c r="MPB57" i="2"/>
  <c r="MPC57" i="2"/>
  <c r="MPD57" i="2"/>
  <c r="MPE57" i="2"/>
  <c r="MPF57" i="2"/>
  <c r="MPG57" i="2"/>
  <c r="MPH57" i="2"/>
  <c r="MPI57" i="2"/>
  <c r="MPJ57" i="2"/>
  <c r="MPK57" i="2"/>
  <c r="MPL57" i="2"/>
  <c r="MPM57" i="2"/>
  <c r="MPN57" i="2"/>
  <c r="MPO57" i="2"/>
  <c r="MPP57" i="2"/>
  <c r="MPQ57" i="2"/>
  <c r="MPR57" i="2"/>
  <c r="MPS57" i="2"/>
  <c r="MPT57" i="2"/>
  <c r="MPU57" i="2"/>
  <c r="MPV57" i="2"/>
  <c r="MPW57" i="2"/>
  <c r="MPX57" i="2"/>
  <c r="MPY57" i="2"/>
  <c r="MPZ57" i="2"/>
  <c r="MQA57" i="2"/>
  <c r="MQB57" i="2"/>
  <c r="MQC57" i="2"/>
  <c r="MQD57" i="2"/>
  <c r="MQE57" i="2"/>
  <c r="MQF57" i="2"/>
  <c r="MQG57" i="2"/>
  <c r="MQH57" i="2"/>
  <c r="MQI57" i="2"/>
  <c r="MQJ57" i="2"/>
  <c r="MQK57" i="2"/>
  <c r="MQL57" i="2"/>
  <c r="MQM57" i="2"/>
  <c r="MQN57" i="2"/>
  <c r="MQO57" i="2"/>
  <c r="MQP57" i="2"/>
  <c r="MQQ57" i="2"/>
  <c r="MQR57" i="2"/>
  <c r="MQS57" i="2"/>
  <c r="MQT57" i="2"/>
  <c r="MQU57" i="2"/>
  <c r="MQV57" i="2"/>
  <c r="MQW57" i="2"/>
  <c r="MQX57" i="2"/>
  <c r="MQY57" i="2"/>
  <c r="MQZ57" i="2"/>
  <c r="MRA57" i="2"/>
  <c r="MRB57" i="2"/>
  <c r="MRC57" i="2"/>
  <c r="MRD57" i="2"/>
  <c r="MRE57" i="2"/>
  <c r="MRF57" i="2"/>
  <c r="MRG57" i="2"/>
  <c r="MRH57" i="2"/>
  <c r="MRI57" i="2"/>
  <c r="MRJ57" i="2"/>
  <c r="MRK57" i="2"/>
  <c r="MRL57" i="2"/>
  <c r="MRM57" i="2"/>
  <c r="MRN57" i="2"/>
  <c r="MRO57" i="2"/>
  <c r="MRP57" i="2"/>
  <c r="MRQ57" i="2"/>
  <c r="MRR57" i="2"/>
  <c r="MRS57" i="2"/>
  <c r="MRT57" i="2"/>
  <c r="MRU57" i="2"/>
  <c r="MRV57" i="2"/>
  <c r="MRW57" i="2"/>
  <c r="MRX57" i="2"/>
  <c r="MRY57" i="2"/>
  <c r="MRZ57" i="2"/>
  <c r="MSA57" i="2"/>
  <c r="MSB57" i="2"/>
  <c r="MSC57" i="2"/>
  <c r="MSD57" i="2"/>
  <c r="MSE57" i="2"/>
  <c r="MSF57" i="2"/>
  <c r="MSG57" i="2"/>
  <c r="MSH57" i="2"/>
  <c r="MSI57" i="2"/>
  <c r="MSJ57" i="2"/>
  <c r="MSK57" i="2"/>
  <c r="MSL57" i="2"/>
  <c r="MSM57" i="2"/>
  <c r="MSN57" i="2"/>
  <c r="MSO57" i="2"/>
  <c r="MSP57" i="2"/>
  <c r="MSQ57" i="2"/>
  <c r="MSR57" i="2"/>
  <c r="MSS57" i="2"/>
  <c r="MST57" i="2"/>
  <c r="MSU57" i="2"/>
  <c r="MSV57" i="2"/>
  <c r="MSW57" i="2"/>
  <c r="MSX57" i="2"/>
  <c r="MSY57" i="2"/>
  <c r="MSZ57" i="2"/>
  <c r="MTA57" i="2"/>
  <c r="MTB57" i="2"/>
  <c r="MTC57" i="2"/>
  <c r="MTD57" i="2"/>
  <c r="MTE57" i="2"/>
  <c r="MTF57" i="2"/>
  <c r="MTG57" i="2"/>
  <c r="MTH57" i="2"/>
  <c r="MTI57" i="2"/>
  <c r="MTJ57" i="2"/>
  <c r="MTK57" i="2"/>
  <c r="MTL57" i="2"/>
  <c r="MTM57" i="2"/>
  <c r="MTN57" i="2"/>
  <c r="MTO57" i="2"/>
  <c r="MTP57" i="2"/>
  <c r="MTQ57" i="2"/>
  <c r="MTR57" i="2"/>
  <c r="MTS57" i="2"/>
  <c r="MTT57" i="2"/>
  <c r="MTU57" i="2"/>
  <c r="MTV57" i="2"/>
  <c r="MTW57" i="2"/>
  <c r="MTX57" i="2"/>
  <c r="MTY57" i="2"/>
  <c r="MTZ57" i="2"/>
  <c r="MUA57" i="2"/>
  <c r="MUB57" i="2"/>
  <c r="MUC57" i="2"/>
  <c r="MUD57" i="2"/>
  <c r="MUE57" i="2"/>
  <c r="MUF57" i="2"/>
  <c r="MUG57" i="2"/>
  <c r="MUH57" i="2"/>
  <c r="MUI57" i="2"/>
  <c r="MUJ57" i="2"/>
  <c r="MUK57" i="2"/>
  <c r="MUL57" i="2"/>
  <c r="MUM57" i="2"/>
  <c r="MUN57" i="2"/>
  <c r="MUO57" i="2"/>
  <c r="MUP57" i="2"/>
  <c r="MUQ57" i="2"/>
  <c r="MUR57" i="2"/>
  <c r="MUS57" i="2"/>
  <c r="MUT57" i="2"/>
  <c r="MUU57" i="2"/>
  <c r="MUV57" i="2"/>
  <c r="MUW57" i="2"/>
  <c r="MUX57" i="2"/>
  <c r="MUY57" i="2"/>
  <c r="MUZ57" i="2"/>
  <c r="MVA57" i="2"/>
  <c r="MVB57" i="2"/>
  <c r="MVC57" i="2"/>
  <c r="MVD57" i="2"/>
  <c r="MVE57" i="2"/>
  <c r="MVF57" i="2"/>
  <c r="MVG57" i="2"/>
  <c r="MVH57" i="2"/>
  <c r="MVI57" i="2"/>
  <c r="MVJ57" i="2"/>
  <c r="MVK57" i="2"/>
  <c r="MVL57" i="2"/>
  <c r="MVM57" i="2"/>
  <c r="MVN57" i="2"/>
  <c r="MVO57" i="2"/>
  <c r="MVP57" i="2"/>
  <c r="MVQ57" i="2"/>
  <c r="MVR57" i="2"/>
  <c r="MVS57" i="2"/>
  <c r="MVT57" i="2"/>
  <c r="MVU57" i="2"/>
  <c r="MVV57" i="2"/>
  <c r="MVW57" i="2"/>
  <c r="MVX57" i="2"/>
  <c r="MVY57" i="2"/>
  <c r="MVZ57" i="2"/>
  <c r="MWA57" i="2"/>
  <c r="MWB57" i="2"/>
  <c r="MWC57" i="2"/>
  <c r="MWD57" i="2"/>
  <c r="MWE57" i="2"/>
  <c r="MWF57" i="2"/>
  <c r="MWG57" i="2"/>
  <c r="MWH57" i="2"/>
  <c r="MWI57" i="2"/>
  <c r="MWJ57" i="2"/>
  <c r="MWK57" i="2"/>
  <c r="MWL57" i="2"/>
  <c r="MWM57" i="2"/>
  <c r="MWN57" i="2"/>
  <c r="MWO57" i="2"/>
  <c r="MWP57" i="2"/>
  <c r="MWQ57" i="2"/>
  <c r="MWR57" i="2"/>
  <c r="MWS57" i="2"/>
  <c r="MWT57" i="2"/>
  <c r="MWU57" i="2"/>
  <c r="MWV57" i="2"/>
  <c r="MWW57" i="2"/>
  <c r="MWX57" i="2"/>
  <c r="MWY57" i="2"/>
  <c r="MWZ57" i="2"/>
  <c r="MXA57" i="2"/>
  <c r="MXB57" i="2"/>
  <c r="MXC57" i="2"/>
  <c r="MXD57" i="2"/>
  <c r="MXE57" i="2"/>
  <c r="MXF57" i="2"/>
  <c r="MXG57" i="2"/>
  <c r="MXH57" i="2"/>
  <c r="MXI57" i="2"/>
  <c r="MXJ57" i="2"/>
  <c r="MXK57" i="2"/>
  <c r="MXL57" i="2"/>
  <c r="MXM57" i="2"/>
  <c r="MXN57" i="2"/>
  <c r="MXO57" i="2"/>
  <c r="MXP57" i="2"/>
  <c r="MXQ57" i="2"/>
  <c r="MXR57" i="2"/>
  <c r="MXS57" i="2"/>
  <c r="MXT57" i="2"/>
  <c r="MXU57" i="2"/>
  <c r="MXV57" i="2"/>
  <c r="MXW57" i="2"/>
  <c r="MXX57" i="2"/>
  <c r="MXY57" i="2"/>
  <c r="MXZ57" i="2"/>
  <c r="MYA57" i="2"/>
  <c r="MYB57" i="2"/>
  <c r="MYC57" i="2"/>
  <c r="MYD57" i="2"/>
  <c r="MYE57" i="2"/>
  <c r="MYF57" i="2"/>
  <c r="MYG57" i="2"/>
  <c r="MYH57" i="2"/>
  <c r="MYI57" i="2"/>
  <c r="MYJ57" i="2"/>
  <c r="MYK57" i="2"/>
  <c r="MYL57" i="2"/>
  <c r="MYM57" i="2"/>
  <c r="MYN57" i="2"/>
  <c r="MYO57" i="2"/>
  <c r="MYP57" i="2"/>
  <c r="MYQ57" i="2"/>
  <c r="MYR57" i="2"/>
  <c r="MYS57" i="2"/>
  <c r="MYT57" i="2"/>
  <c r="MYU57" i="2"/>
  <c r="MYV57" i="2"/>
  <c r="MYW57" i="2"/>
  <c r="MYX57" i="2"/>
  <c r="MYY57" i="2"/>
  <c r="MYZ57" i="2"/>
  <c r="MZA57" i="2"/>
  <c r="MZB57" i="2"/>
  <c r="MZC57" i="2"/>
  <c r="MZD57" i="2"/>
  <c r="MZE57" i="2"/>
  <c r="MZF57" i="2"/>
  <c r="MZG57" i="2"/>
  <c r="MZH57" i="2"/>
  <c r="MZI57" i="2"/>
  <c r="MZJ57" i="2"/>
  <c r="MZK57" i="2"/>
  <c r="MZL57" i="2"/>
  <c r="MZM57" i="2"/>
  <c r="MZN57" i="2"/>
  <c r="MZO57" i="2"/>
  <c r="MZP57" i="2"/>
  <c r="MZQ57" i="2"/>
  <c r="MZR57" i="2"/>
  <c r="MZS57" i="2"/>
  <c r="MZT57" i="2"/>
  <c r="MZU57" i="2"/>
  <c r="MZV57" i="2"/>
  <c r="MZW57" i="2"/>
  <c r="MZX57" i="2"/>
  <c r="MZY57" i="2"/>
  <c r="MZZ57" i="2"/>
  <c r="NAA57" i="2"/>
  <c r="NAB57" i="2"/>
  <c r="NAC57" i="2"/>
  <c r="NAD57" i="2"/>
  <c r="NAE57" i="2"/>
  <c r="NAF57" i="2"/>
  <c r="NAG57" i="2"/>
  <c r="NAH57" i="2"/>
  <c r="NAI57" i="2"/>
  <c r="NAJ57" i="2"/>
  <c r="NAK57" i="2"/>
  <c r="NAL57" i="2"/>
  <c r="NAM57" i="2"/>
  <c r="NAN57" i="2"/>
  <c r="NAO57" i="2"/>
  <c r="NAP57" i="2"/>
  <c r="NAQ57" i="2"/>
  <c r="NAR57" i="2"/>
  <c r="NAS57" i="2"/>
  <c r="NAT57" i="2"/>
  <c r="NAU57" i="2"/>
  <c r="NAV57" i="2"/>
  <c r="NAW57" i="2"/>
  <c r="NAX57" i="2"/>
  <c r="NAY57" i="2"/>
  <c r="NAZ57" i="2"/>
  <c r="NBA57" i="2"/>
  <c r="NBB57" i="2"/>
  <c r="NBC57" i="2"/>
  <c r="NBD57" i="2"/>
  <c r="NBE57" i="2"/>
  <c r="NBF57" i="2"/>
  <c r="NBG57" i="2"/>
  <c r="NBH57" i="2"/>
  <c r="NBI57" i="2"/>
  <c r="NBJ57" i="2"/>
  <c r="NBK57" i="2"/>
  <c r="NBL57" i="2"/>
  <c r="NBM57" i="2"/>
  <c r="NBN57" i="2"/>
  <c r="NBO57" i="2"/>
  <c r="NBP57" i="2"/>
  <c r="NBQ57" i="2"/>
  <c r="NBR57" i="2"/>
  <c r="NBS57" i="2"/>
  <c r="NBT57" i="2"/>
  <c r="NBU57" i="2"/>
  <c r="NBV57" i="2"/>
  <c r="NBW57" i="2"/>
  <c r="NBX57" i="2"/>
  <c r="NBY57" i="2"/>
  <c r="NBZ57" i="2"/>
  <c r="NCA57" i="2"/>
  <c r="NCB57" i="2"/>
  <c r="NCC57" i="2"/>
  <c r="NCD57" i="2"/>
  <c r="NCE57" i="2"/>
  <c r="NCF57" i="2"/>
  <c r="NCG57" i="2"/>
  <c r="NCH57" i="2"/>
  <c r="NCI57" i="2"/>
  <c r="NCJ57" i="2"/>
  <c r="NCK57" i="2"/>
  <c r="NCL57" i="2"/>
  <c r="NCM57" i="2"/>
  <c r="NCN57" i="2"/>
  <c r="NCO57" i="2"/>
  <c r="NCP57" i="2"/>
  <c r="NCQ57" i="2"/>
  <c r="NCR57" i="2"/>
  <c r="NCS57" i="2"/>
  <c r="NCT57" i="2"/>
  <c r="NCU57" i="2"/>
  <c r="NCV57" i="2"/>
  <c r="NCW57" i="2"/>
  <c r="NCX57" i="2"/>
  <c r="NCY57" i="2"/>
  <c r="NCZ57" i="2"/>
  <c r="NDA57" i="2"/>
  <c r="NDB57" i="2"/>
  <c r="NDC57" i="2"/>
  <c r="NDD57" i="2"/>
  <c r="NDE57" i="2"/>
  <c r="NDF57" i="2"/>
  <c r="NDG57" i="2"/>
  <c r="NDH57" i="2"/>
  <c r="NDI57" i="2"/>
  <c r="NDJ57" i="2"/>
  <c r="NDK57" i="2"/>
  <c r="NDL57" i="2"/>
  <c r="NDM57" i="2"/>
  <c r="NDN57" i="2"/>
  <c r="NDO57" i="2"/>
  <c r="NDP57" i="2"/>
  <c r="NDQ57" i="2"/>
  <c r="NDR57" i="2"/>
  <c r="NDS57" i="2"/>
  <c r="NDT57" i="2"/>
  <c r="NDU57" i="2"/>
  <c r="NDV57" i="2"/>
  <c r="NDW57" i="2"/>
  <c r="NDX57" i="2"/>
  <c r="NDY57" i="2"/>
  <c r="NDZ57" i="2"/>
  <c r="NEA57" i="2"/>
  <c r="NEB57" i="2"/>
  <c r="NEC57" i="2"/>
  <c r="NED57" i="2"/>
  <c r="NEE57" i="2"/>
  <c r="NEF57" i="2"/>
  <c r="NEG57" i="2"/>
  <c r="NEH57" i="2"/>
  <c r="NEI57" i="2"/>
  <c r="NEJ57" i="2"/>
  <c r="NEK57" i="2"/>
  <c r="NEL57" i="2"/>
  <c r="NEM57" i="2"/>
  <c r="NEN57" i="2"/>
  <c r="NEO57" i="2"/>
  <c r="NEP57" i="2"/>
  <c r="NEQ57" i="2"/>
  <c r="NER57" i="2"/>
  <c r="NES57" i="2"/>
  <c r="NET57" i="2"/>
  <c r="NEU57" i="2"/>
  <c r="NEV57" i="2"/>
  <c r="NEW57" i="2"/>
  <c r="NEX57" i="2"/>
  <c r="NEY57" i="2"/>
  <c r="NEZ57" i="2"/>
  <c r="NFA57" i="2"/>
  <c r="NFB57" i="2"/>
  <c r="NFC57" i="2"/>
  <c r="NFD57" i="2"/>
  <c r="NFE57" i="2"/>
  <c r="NFF57" i="2"/>
  <c r="NFG57" i="2"/>
  <c r="NFH57" i="2"/>
  <c r="NFI57" i="2"/>
  <c r="NFJ57" i="2"/>
  <c r="NFK57" i="2"/>
  <c r="NFL57" i="2"/>
  <c r="NFM57" i="2"/>
  <c r="NFN57" i="2"/>
  <c r="NFO57" i="2"/>
  <c r="NFP57" i="2"/>
  <c r="NFQ57" i="2"/>
  <c r="NFR57" i="2"/>
  <c r="NFS57" i="2"/>
  <c r="NFT57" i="2"/>
  <c r="NFU57" i="2"/>
  <c r="NFV57" i="2"/>
  <c r="NFW57" i="2"/>
  <c r="NFX57" i="2"/>
  <c r="NFY57" i="2"/>
  <c r="NFZ57" i="2"/>
  <c r="NGA57" i="2"/>
  <c r="NGB57" i="2"/>
  <c r="NGC57" i="2"/>
  <c r="NGD57" i="2"/>
  <c r="NGE57" i="2"/>
  <c r="NGF57" i="2"/>
  <c r="NGG57" i="2"/>
  <c r="NGH57" i="2"/>
  <c r="NGI57" i="2"/>
  <c r="NGJ57" i="2"/>
  <c r="NGK57" i="2"/>
  <c r="NGL57" i="2"/>
  <c r="NGM57" i="2"/>
  <c r="NGN57" i="2"/>
  <c r="NGO57" i="2"/>
  <c r="NGP57" i="2"/>
  <c r="NGQ57" i="2"/>
  <c r="NGR57" i="2"/>
  <c r="NGS57" i="2"/>
  <c r="NGT57" i="2"/>
  <c r="NGU57" i="2"/>
  <c r="NGV57" i="2"/>
  <c r="NGW57" i="2"/>
  <c r="NGX57" i="2"/>
  <c r="NGY57" i="2"/>
  <c r="NGZ57" i="2"/>
  <c r="NHA57" i="2"/>
  <c r="NHB57" i="2"/>
  <c r="NHC57" i="2"/>
  <c r="NHD57" i="2"/>
  <c r="NHE57" i="2"/>
  <c r="NHF57" i="2"/>
  <c r="NHG57" i="2"/>
  <c r="NHH57" i="2"/>
  <c r="NHI57" i="2"/>
  <c r="NHJ57" i="2"/>
  <c r="NHK57" i="2"/>
  <c r="NHL57" i="2"/>
  <c r="NHM57" i="2"/>
  <c r="NHN57" i="2"/>
  <c r="NHO57" i="2"/>
  <c r="NHP57" i="2"/>
  <c r="NHQ57" i="2"/>
  <c r="NHR57" i="2"/>
  <c r="NHS57" i="2"/>
  <c r="NHT57" i="2"/>
  <c r="NHU57" i="2"/>
  <c r="NHV57" i="2"/>
  <c r="NHW57" i="2"/>
  <c r="NHX57" i="2"/>
  <c r="NHY57" i="2"/>
  <c r="NHZ57" i="2"/>
  <c r="NIA57" i="2"/>
  <c r="NIB57" i="2"/>
  <c r="NIC57" i="2"/>
  <c r="NID57" i="2"/>
  <c r="NIE57" i="2"/>
  <c r="NIF57" i="2"/>
  <c r="NIG57" i="2"/>
  <c r="NIH57" i="2"/>
  <c r="NII57" i="2"/>
  <c r="NIJ57" i="2"/>
  <c r="NIK57" i="2"/>
  <c r="NIL57" i="2"/>
  <c r="NIM57" i="2"/>
  <c r="NIN57" i="2"/>
  <c r="NIO57" i="2"/>
  <c r="NIP57" i="2"/>
  <c r="NIQ57" i="2"/>
  <c r="NIR57" i="2"/>
  <c r="NIS57" i="2"/>
  <c r="NIT57" i="2"/>
  <c r="NIU57" i="2"/>
  <c r="NIV57" i="2"/>
  <c r="NIW57" i="2"/>
  <c r="NIX57" i="2"/>
  <c r="NIY57" i="2"/>
  <c r="NIZ57" i="2"/>
  <c r="NJA57" i="2"/>
  <c r="NJB57" i="2"/>
  <c r="NJC57" i="2"/>
  <c r="NJD57" i="2"/>
  <c r="NJE57" i="2"/>
  <c r="NJF57" i="2"/>
  <c r="NJG57" i="2"/>
  <c r="NJH57" i="2"/>
  <c r="NJI57" i="2"/>
  <c r="NJJ57" i="2"/>
  <c r="NJK57" i="2"/>
  <c r="NJL57" i="2"/>
  <c r="NJM57" i="2"/>
  <c r="NJN57" i="2"/>
  <c r="NJO57" i="2"/>
  <c r="NJP57" i="2"/>
  <c r="NJQ57" i="2"/>
  <c r="NJR57" i="2"/>
  <c r="NJS57" i="2"/>
  <c r="NJT57" i="2"/>
  <c r="NJU57" i="2"/>
  <c r="NJV57" i="2"/>
  <c r="NJW57" i="2"/>
  <c r="NJX57" i="2"/>
  <c r="NJY57" i="2"/>
  <c r="NJZ57" i="2"/>
  <c r="NKA57" i="2"/>
  <c r="NKB57" i="2"/>
  <c r="NKC57" i="2"/>
  <c r="NKD57" i="2"/>
  <c r="NKE57" i="2"/>
  <c r="NKF57" i="2"/>
  <c r="NKG57" i="2"/>
  <c r="NKH57" i="2"/>
  <c r="NKI57" i="2"/>
  <c r="NKJ57" i="2"/>
  <c r="NKK57" i="2"/>
  <c r="NKL57" i="2"/>
  <c r="NKM57" i="2"/>
  <c r="NKN57" i="2"/>
  <c r="NKO57" i="2"/>
  <c r="NKP57" i="2"/>
  <c r="NKQ57" i="2"/>
  <c r="NKR57" i="2"/>
  <c r="NKS57" i="2"/>
  <c r="NKT57" i="2"/>
  <c r="NKU57" i="2"/>
  <c r="NKV57" i="2"/>
  <c r="NKW57" i="2"/>
  <c r="NKX57" i="2"/>
  <c r="NKY57" i="2"/>
  <c r="NKZ57" i="2"/>
  <c r="NLA57" i="2"/>
  <c r="NLB57" i="2"/>
  <c r="NLC57" i="2"/>
  <c r="NLD57" i="2"/>
  <c r="NLE57" i="2"/>
  <c r="NLF57" i="2"/>
  <c r="NLG57" i="2"/>
  <c r="NLH57" i="2"/>
  <c r="NLI57" i="2"/>
  <c r="NLJ57" i="2"/>
  <c r="NLK57" i="2"/>
  <c r="NLL57" i="2"/>
  <c r="NLM57" i="2"/>
  <c r="NLN57" i="2"/>
  <c r="NLO57" i="2"/>
  <c r="NLP57" i="2"/>
  <c r="NLQ57" i="2"/>
  <c r="NLR57" i="2"/>
  <c r="NLS57" i="2"/>
  <c r="NLT57" i="2"/>
  <c r="NLU57" i="2"/>
  <c r="NLV57" i="2"/>
  <c r="NLW57" i="2"/>
  <c r="NLX57" i="2"/>
  <c r="NLY57" i="2"/>
  <c r="NLZ57" i="2"/>
  <c r="NMA57" i="2"/>
  <c r="NMB57" i="2"/>
  <c r="NMC57" i="2"/>
  <c r="NMD57" i="2"/>
  <c r="NME57" i="2"/>
  <c r="NMF57" i="2"/>
  <c r="NMG57" i="2"/>
  <c r="NMH57" i="2"/>
  <c r="NMI57" i="2"/>
  <c r="NMJ57" i="2"/>
  <c r="NMK57" i="2"/>
  <c r="NML57" i="2"/>
  <c r="NMM57" i="2"/>
  <c r="NMN57" i="2"/>
  <c r="NMO57" i="2"/>
  <c r="NMP57" i="2"/>
  <c r="NMQ57" i="2"/>
  <c r="NMR57" i="2"/>
  <c r="NMS57" i="2"/>
  <c r="NMT57" i="2"/>
  <c r="NMU57" i="2"/>
  <c r="NMV57" i="2"/>
  <c r="NMW57" i="2"/>
  <c r="NMX57" i="2"/>
  <c r="NMY57" i="2"/>
  <c r="NMZ57" i="2"/>
  <c r="NNA57" i="2"/>
  <c r="NNB57" i="2"/>
  <c r="NNC57" i="2"/>
  <c r="NND57" i="2"/>
  <c r="NNE57" i="2"/>
  <c r="NNF57" i="2"/>
  <c r="NNG57" i="2"/>
  <c r="NNH57" i="2"/>
  <c r="NNI57" i="2"/>
  <c r="NNJ57" i="2"/>
  <c r="NNK57" i="2"/>
  <c r="NNL57" i="2"/>
  <c r="NNM57" i="2"/>
  <c r="NNN57" i="2"/>
  <c r="NNO57" i="2"/>
  <c r="NNP57" i="2"/>
  <c r="NNQ57" i="2"/>
  <c r="NNR57" i="2"/>
  <c r="NNS57" i="2"/>
  <c r="NNT57" i="2"/>
  <c r="NNU57" i="2"/>
  <c r="NNV57" i="2"/>
  <c r="NNW57" i="2"/>
  <c r="NNX57" i="2"/>
  <c r="NNY57" i="2"/>
  <c r="NNZ57" i="2"/>
  <c r="NOA57" i="2"/>
  <c r="NOB57" i="2"/>
  <c r="NOC57" i="2"/>
  <c r="NOD57" i="2"/>
  <c r="NOE57" i="2"/>
  <c r="NOF57" i="2"/>
  <c r="NOG57" i="2"/>
  <c r="NOH57" i="2"/>
  <c r="NOI57" i="2"/>
  <c r="NOJ57" i="2"/>
  <c r="NOK57" i="2"/>
  <c r="NOL57" i="2"/>
  <c r="NOM57" i="2"/>
  <c r="NON57" i="2"/>
  <c r="NOO57" i="2"/>
  <c r="NOP57" i="2"/>
  <c r="NOQ57" i="2"/>
  <c r="NOR57" i="2"/>
  <c r="NOS57" i="2"/>
  <c r="NOT57" i="2"/>
  <c r="NOU57" i="2"/>
  <c r="NOV57" i="2"/>
  <c r="NOW57" i="2"/>
  <c r="NOX57" i="2"/>
  <c r="NOY57" i="2"/>
  <c r="NOZ57" i="2"/>
  <c r="NPA57" i="2"/>
  <c r="NPB57" i="2"/>
  <c r="NPC57" i="2"/>
  <c r="NPD57" i="2"/>
  <c r="NPE57" i="2"/>
  <c r="NPF57" i="2"/>
  <c r="NPG57" i="2"/>
  <c r="NPH57" i="2"/>
  <c r="NPI57" i="2"/>
  <c r="NPJ57" i="2"/>
  <c r="NPK57" i="2"/>
  <c r="NPL57" i="2"/>
  <c r="NPM57" i="2"/>
  <c r="NPN57" i="2"/>
  <c r="NPO57" i="2"/>
  <c r="NPP57" i="2"/>
  <c r="NPQ57" i="2"/>
  <c r="NPR57" i="2"/>
  <c r="NPS57" i="2"/>
  <c r="NPT57" i="2"/>
  <c r="NPU57" i="2"/>
  <c r="NPV57" i="2"/>
  <c r="NPW57" i="2"/>
  <c r="NPX57" i="2"/>
  <c r="NPY57" i="2"/>
  <c r="NPZ57" i="2"/>
  <c r="NQA57" i="2"/>
  <c r="NQB57" i="2"/>
  <c r="NQC57" i="2"/>
  <c r="NQD57" i="2"/>
  <c r="NQE57" i="2"/>
  <c r="NQF57" i="2"/>
  <c r="NQG57" i="2"/>
  <c r="NQH57" i="2"/>
  <c r="NQI57" i="2"/>
  <c r="NQJ57" i="2"/>
  <c r="NQK57" i="2"/>
  <c r="NQL57" i="2"/>
  <c r="NQM57" i="2"/>
  <c r="NQN57" i="2"/>
  <c r="NQO57" i="2"/>
  <c r="NQP57" i="2"/>
  <c r="NQQ57" i="2"/>
  <c r="NQR57" i="2"/>
  <c r="NQS57" i="2"/>
  <c r="NQT57" i="2"/>
  <c r="NQU57" i="2"/>
  <c r="NQV57" i="2"/>
  <c r="NQW57" i="2"/>
  <c r="NQX57" i="2"/>
  <c r="NQY57" i="2"/>
  <c r="NQZ57" i="2"/>
  <c r="NRA57" i="2"/>
  <c r="NRB57" i="2"/>
  <c r="NRC57" i="2"/>
  <c r="NRD57" i="2"/>
  <c r="NRE57" i="2"/>
  <c r="NRF57" i="2"/>
  <c r="NRG57" i="2"/>
  <c r="NRH57" i="2"/>
  <c r="NRI57" i="2"/>
  <c r="NRJ57" i="2"/>
  <c r="NRK57" i="2"/>
  <c r="NRL57" i="2"/>
  <c r="NRM57" i="2"/>
  <c r="NRN57" i="2"/>
  <c r="NRO57" i="2"/>
  <c r="NRP57" i="2"/>
  <c r="NRQ57" i="2"/>
  <c r="NRR57" i="2"/>
  <c r="NRS57" i="2"/>
  <c r="NRT57" i="2"/>
  <c r="NRU57" i="2"/>
  <c r="NRV57" i="2"/>
  <c r="NRW57" i="2"/>
  <c r="NRX57" i="2"/>
  <c r="NRY57" i="2"/>
  <c r="NRZ57" i="2"/>
  <c r="NSA57" i="2"/>
  <c r="NSB57" i="2"/>
  <c r="NSC57" i="2"/>
  <c r="NSD57" i="2"/>
  <c r="NSE57" i="2"/>
  <c r="NSF57" i="2"/>
  <c r="NSG57" i="2"/>
  <c r="NSH57" i="2"/>
  <c r="NSI57" i="2"/>
  <c r="NSJ57" i="2"/>
  <c r="NSK57" i="2"/>
  <c r="NSL57" i="2"/>
  <c r="NSM57" i="2"/>
  <c r="NSN57" i="2"/>
  <c r="NSO57" i="2"/>
  <c r="NSP57" i="2"/>
  <c r="NSQ57" i="2"/>
  <c r="NSR57" i="2"/>
  <c r="NSS57" i="2"/>
  <c r="NST57" i="2"/>
  <c r="NSU57" i="2"/>
  <c r="NSV57" i="2"/>
  <c r="NSW57" i="2"/>
  <c r="NSX57" i="2"/>
  <c r="NSY57" i="2"/>
  <c r="NSZ57" i="2"/>
  <c r="NTA57" i="2"/>
  <c r="NTB57" i="2"/>
  <c r="NTC57" i="2"/>
  <c r="NTD57" i="2"/>
  <c r="NTE57" i="2"/>
  <c r="NTF57" i="2"/>
  <c r="NTG57" i="2"/>
  <c r="NTH57" i="2"/>
  <c r="NTI57" i="2"/>
  <c r="NTJ57" i="2"/>
  <c r="NTK57" i="2"/>
  <c r="NTL57" i="2"/>
  <c r="NTM57" i="2"/>
  <c r="NTN57" i="2"/>
  <c r="NTO57" i="2"/>
  <c r="NTP57" i="2"/>
  <c r="NTQ57" i="2"/>
  <c r="NTR57" i="2"/>
  <c r="NTS57" i="2"/>
  <c r="NTT57" i="2"/>
  <c r="NTU57" i="2"/>
  <c r="NTV57" i="2"/>
  <c r="NTW57" i="2"/>
  <c r="NTX57" i="2"/>
  <c r="NTY57" i="2"/>
  <c r="NTZ57" i="2"/>
  <c r="NUA57" i="2"/>
  <c r="NUB57" i="2"/>
  <c r="NUC57" i="2"/>
  <c r="NUD57" i="2"/>
  <c r="NUE57" i="2"/>
  <c r="NUF57" i="2"/>
  <c r="NUG57" i="2"/>
  <c r="NUH57" i="2"/>
  <c r="NUI57" i="2"/>
  <c r="NUJ57" i="2"/>
  <c r="NUK57" i="2"/>
  <c r="NUL57" i="2"/>
  <c r="NUM57" i="2"/>
  <c r="NUN57" i="2"/>
  <c r="NUO57" i="2"/>
  <c r="NUP57" i="2"/>
  <c r="NUQ57" i="2"/>
  <c r="NUR57" i="2"/>
  <c r="NUS57" i="2"/>
  <c r="NUT57" i="2"/>
  <c r="NUU57" i="2"/>
  <c r="NUV57" i="2"/>
  <c r="NUW57" i="2"/>
  <c r="NUX57" i="2"/>
  <c r="NUY57" i="2"/>
  <c r="NUZ57" i="2"/>
  <c r="NVA57" i="2"/>
  <c r="NVB57" i="2"/>
  <c r="NVC57" i="2"/>
  <c r="NVD57" i="2"/>
  <c r="NVE57" i="2"/>
  <c r="NVF57" i="2"/>
  <c r="NVG57" i="2"/>
  <c r="NVH57" i="2"/>
  <c r="NVI57" i="2"/>
  <c r="NVJ57" i="2"/>
  <c r="NVK57" i="2"/>
  <c r="NVL57" i="2"/>
  <c r="NVM57" i="2"/>
  <c r="NVN57" i="2"/>
  <c r="NVO57" i="2"/>
  <c r="NVP57" i="2"/>
  <c r="NVQ57" i="2"/>
  <c r="NVR57" i="2"/>
  <c r="NVS57" i="2"/>
  <c r="NVT57" i="2"/>
  <c r="NVU57" i="2"/>
  <c r="NVV57" i="2"/>
  <c r="NVW57" i="2"/>
  <c r="NVX57" i="2"/>
  <c r="NVY57" i="2"/>
  <c r="NVZ57" i="2"/>
  <c r="NWA57" i="2"/>
  <c r="NWB57" i="2"/>
  <c r="NWC57" i="2"/>
  <c r="NWD57" i="2"/>
  <c r="NWE57" i="2"/>
  <c r="NWF57" i="2"/>
  <c r="NWG57" i="2"/>
  <c r="NWH57" i="2"/>
  <c r="NWI57" i="2"/>
  <c r="NWJ57" i="2"/>
  <c r="NWK57" i="2"/>
  <c r="NWL57" i="2"/>
  <c r="NWM57" i="2"/>
  <c r="NWN57" i="2"/>
  <c r="NWO57" i="2"/>
  <c r="NWP57" i="2"/>
  <c r="NWQ57" i="2"/>
  <c r="NWR57" i="2"/>
  <c r="NWS57" i="2"/>
  <c r="NWT57" i="2"/>
  <c r="NWU57" i="2"/>
  <c r="NWV57" i="2"/>
  <c r="NWW57" i="2"/>
  <c r="NWX57" i="2"/>
  <c r="NWY57" i="2"/>
  <c r="NWZ57" i="2"/>
  <c r="NXA57" i="2"/>
  <c r="NXB57" i="2"/>
  <c r="NXC57" i="2"/>
  <c r="NXD57" i="2"/>
  <c r="NXE57" i="2"/>
  <c r="NXF57" i="2"/>
  <c r="NXG57" i="2"/>
  <c r="NXH57" i="2"/>
  <c r="NXI57" i="2"/>
  <c r="NXJ57" i="2"/>
  <c r="NXK57" i="2"/>
  <c r="NXL57" i="2"/>
  <c r="NXM57" i="2"/>
  <c r="NXN57" i="2"/>
  <c r="NXO57" i="2"/>
  <c r="NXP57" i="2"/>
  <c r="NXQ57" i="2"/>
  <c r="NXR57" i="2"/>
  <c r="NXS57" i="2"/>
  <c r="NXT57" i="2"/>
  <c r="NXU57" i="2"/>
  <c r="NXV57" i="2"/>
  <c r="NXW57" i="2"/>
  <c r="NXX57" i="2"/>
  <c r="NXY57" i="2"/>
  <c r="NXZ57" i="2"/>
  <c r="NYA57" i="2"/>
  <c r="NYB57" i="2"/>
  <c r="NYC57" i="2"/>
  <c r="NYD57" i="2"/>
  <c r="NYE57" i="2"/>
  <c r="NYF57" i="2"/>
  <c r="NYG57" i="2"/>
  <c r="NYH57" i="2"/>
  <c r="NYI57" i="2"/>
  <c r="NYJ57" i="2"/>
  <c r="NYK57" i="2"/>
  <c r="NYL57" i="2"/>
  <c r="NYM57" i="2"/>
  <c r="NYN57" i="2"/>
  <c r="NYO57" i="2"/>
  <c r="NYP57" i="2"/>
  <c r="NYQ57" i="2"/>
  <c r="NYR57" i="2"/>
  <c r="NYS57" i="2"/>
  <c r="NYT57" i="2"/>
  <c r="NYU57" i="2"/>
  <c r="NYV57" i="2"/>
  <c r="NYW57" i="2"/>
  <c r="NYX57" i="2"/>
  <c r="NYY57" i="2"/>
  <c r="NYZ57" i="2"/>
  <c r="NZA57" i="2"/>
  <c r="NZB57" i="2"/>
  <c r="NZC57" i="2"/>
  <c r="NZD57" i="2"/>
  <c r="NZE57" i="2"/>
  <c r="NZF57" i="2"/>
  <c r="NZG57" i="2"/>
  <c r="NZH57" i="2"/>
  <c r="NZI57" i="2"/>
  <c r="NZJ57" i="2"/>
  <c r="NZK57" i="2"/>
  <c r="NZL57" i="2"/>
  <c r="NZM57" i="2"/>
  <c r="NZN57" i="2"/>
  <c r="NZO57" i="2"/>
  <c r="NZP57" i="2"/>
  <c r="NZQ57" i="2"/>
  <c r="NZR57" i="2"/>
  <c r="NZS57" i="2"/>
  <c r="NZT57" i="2"/>
  <c r="NZU57" i="2"/>
  <c r="NZV57" i="2"/>
  <c r="NZW57" i="2"/>
  <c r="NZX57" i="2"/>
  <c r="NZY57" i="2"/>
  <c r="NZZ57" i="2"/>
  <c r="OAA57" i="2"/>
  <c r="OAB57" i="2"/>
  <c r="OAC57" i="2"/>
  <c r="OAD57" i="2"/>
  <c r="OAE57" i="2"/>
  <c r="OAF57" i="2"/>
  <c r="OAG57" i="2"/>
  <c r="OAH57" i="2"/>
  <c r="OAI57" i="2"/>
  <c r="OAJ57" i="2"/>
  <c r="OAK57" i="2"/>
  <c r="OAL57" i="2"/>
  <c r="OAM57" i="2"/>
  <c r="OAN57" i="2"/>
  <c r="OAO57" i="2"/>
  <c r="OAP57" i="2"/>
  <c r="OAQ57" i="2"/>
  <c r="OAR57" i="2"/>
  <c r="OAS57" i="2"/>
  <c r="OAT57" i="2"/>
  <c r="OAU57" i="2"/>
  <c r="OAV57" i="2"/>
  <c r="OAW57" i="2"/>
  <c r="OAX57" i="2"/>
  <c r="OAY57" i="2"/>
  <c r="OAZ57" i="2"/>
  <c r="OBA57" i="2"/>
  <c r="OBB57" i="2"/>
  <c r="OBC57" i="2"/>
  <c r="OBD57" i="2"/>
  <c r="OBE57" i="2"/>
  <c r="OBF57" i="2"/>
  <c r="OBG57" i="2"/>
  <c r="OBH57" i="2"/>
  <c r="OBI57" i="2"/>
  <c r="OBJ57" i="2"/>
  <c r="OBK57" i="2"/>
  <c r="OBL57" i="2"/>
  <c r="OBM57" i="2"/>
  <c r="OBN57" i="2"/>
  <c r="OBO57" i="2"/>
  <c r="OBP57" i="2"/>
  <c r="OBQ57" i="2"/>
  <c r="OBR57" i="2"/>
  <c r="OBS57" i="2"/>
  <c r="OBT57" i="2"/>
  <c r="OBU57" i="2"/>
  <c r="OBV57" i="2"/>
  <c r="OBW57" i="2"/>
  <c r="OBX57" i="2"/>
  <c r="OBY57" i="2"/>
  <c r="OBZ57" i="2"/>
  <c r="OCA57" i="2"/>
  <c r="OCB57" i="2"/>
  <c r="OCC57" i="2"/>
  <c r="OCD57" i="2"/>
  <c r="OCE57" i="2"/>
  <c r="OCF57" i="2"/>
  <c r="OCG57" i="2"/>
  <c r="OCH57" i="2"/>
  <c r="OCI57" i="2"/>
  <c r="OCJ57" i="2"/>
  <c r="OCK57" i="2"/>
  <c r="OCL57" i="2"/>
  <c r="OCM57" i="2"/>
  <c r="OCN57" i="2"/>
  <c r="OCO57" i="2"/>
  <c r="OCP57" i="2"/>
  <c r="OCQ57" i="2"/>
  <c r="OCR57" i="2"/>
  <c r="OCS57" i="2"/>
  <c r="OCT57" i="2"/>
  <c r="OCU57" i="2"/>
  <c r="OCV57" i="2"/>
  <c r="OCW57" i="2"/>
  <c r="OCX57" i="2"/>
  <c r="OCY57" i="2"/>
  <c r="OCZ57" i="2"/>
  <c r="ODA57" i="2"/>
  <c r="ODB57" i="2"/>
  <c r="ODC57" i="2"/>
  <c r="ODD57" i="2"/>
  <c r="ODE57" i="2"/>
  <c r="ODF57" i="2"/>
  <c r="ODG57" i="2"/>
  <c r="ODH57" i="2"/>
  <c r="ODI57" i="2"/>
  <c r="ODJ57" i="2"/>
  <c r="ODK57" i="2"/>
  <c r="ODL57" i="2"/>
  <c r="ODM57" i="2"/>
  <c r="ODN57" i="2"/>
  <c r="ODO57" i="2"/>
  <c r="ODP57" i="2"/>
  <c r="ODQ57" i="2"/>
  <c r="ODR57" i="2"/>
  <c r="ODS57" i="2"/>
  <c r="ODT57" i="2"/>
  <c r="ODU57" i="2"/>
  <c r="ODV57" i="2"/>
  <c r="ODW57" i="2"/>
  <c r="ODX57" i="2"/>
  <c r="ODY57" i="2"/>
  <c r="ODZ57" i="2"/>
  <c r="OEA57" i="2"/>
  <c r="OEB57" i="2"/>
  <c r="OEC57" i="2"/>
  <c r="OED57" i="2"/>
  <c r="OEE57" i="2"/>
  <c r="OEF57" i="2"/>
  <c r="OEG57" i="2"/>
  <c r="OEH57" i="2"/>
  <c r="OEI57" i="2"/>
  <c r="OEJ57" i="2"/>
  <c r="OEK57" i="2"/>
  <c r="OEL57" i="2"/>
  <c r="OEM57" i="2"/>
  <c r="OEN57" i="2"/>
  <c r="OEO57" i="2"/>
  <c r="OEP57" i="2"/>
  <c r="OEQ57" i="2"/>
  <c r="OER57" i="2"/>
  <c r="OES57" i="2"/>
  <c r="OET57" i="2"/>
  <c r="OEU57" i="2"/>
  <c r="OEV57" i="2"/>
  <c r="OEW57" i="2"/>
  <c r="OEX57" i="2"/>
  <c r="OEY57" i="2"/>
  <c r="OEZ57" i="2"/>
  <c r="OFA57" i="2"/>
  <c r="OFB57" i="2"/>
  <c r="OFC57" i="2"/>
  <c r="OFD57" i="2"/>
  <c r="OFE57" i="2"/>
  <c r="OFF57" i="2"/>
  <c r="OFG57" i="2"/>
  <c r="OFH57" i="2"/>
  <c r="OFI57" i="2"/>
  <c r="OFJ57" i="2"/>
  <c r="OFK57" i="2"/>
  <c r="OFL57" i="2"/>
  <c r="OFM57" i="2"/>
  <c r="OFN57" i="2"/>
  <c r="OFO57" i="2"/>
  <c r="OFP57" i="2"/>
  <c r="OFQ57" i="2"/>
  <c r="OFR57" i="2"/>
  <c r="OFS57" i="2"/>
  <c r="OFT57" i="2"/>
  <c r="OFU57" i="2"/>
  <c r="OFV57" i="2"/>
  <c r="OFW57" i="2"/>
  <c r="OFX57" i="2"/>
  <c r="OFY57" i="2"/>
  <c r="OFZ57" i="2"/>
  <c r="OGA57" i="2"/>
  <c r="OGB57" i="2"/>
  <c r="OGC57" i="2"/>
  <c r="OGD57" i="2"/>
  <c r="OGE57" i="2"/>
  <c r="OGF57" i="2"/>
  <c r="OGG57" i="2"/>
  <c r="OGH57" i="2"/>
  <c r="OGI57" i="2"/>
  <c r="OGJ57" i="2"/>
  <c r="OGK57" i="2"/>
  <c r="OGL57" i="2"/>
  <c r="OGM57" i="2"/>
  <c r="OGN57" i="2"/>
  <c r="OGO57" i="2"/>
  <c r="OGP57" i="2"/>
  <c r="OGQ57" i="2"/>
  <c r="OGR57" i="2"/>
  <c r="OGS57" i="2"/>
  <c r="OGT57" i="2"/>
  <c r="OGU57" i="2"/>
  <c r="OGV57" i="2"/>
  <c r="OGW57" i="2"/>
  <c r="OGX57" i="2"/>
  <c r="OGY57" i="2"/>
  <c r="OGZ57" i="2"/>
  <c r="OHA57" i="2"/>
  <c r="OHB57" i="2"/>
  <c r="OHC57" i="2"/>
  <c r="OHD57" i="2"/>
  <c r="OHE57" i="2"/>
  <c r="OHF57" i="2"/>
  <c r="OHG57" i="2"/>
  <c r="OHH57" i="2"/>
  <c r="OHI57" i="2"/>
  <c r="OHJ57" i="2"/>
  <c r="OHK57" i="2"/>
  <c r="OHL57" i="2"/>
  <c r="OHM57" i="2"/>
  <c r="OHN57" i="2"/>
  <c r="OHO57" i="2"/>
  <c r="OHP57" i="2"/>
  <c r="OHQ57" i="2"/>
  <c r="OHR57" i="2"/>
  <c r="OHS57" i="2"/>
  <c r="OHT57" i="2"/>
  <c r="OHU57" i="2"/>
  <c r="OHV57" i="2"/>
  <c r="OHW57" i="2"/>
  <c r="OHX57" i="2"/>
  <c r="OHY57" i="2"/>
  <c r="OHZ57" i="2"/>
  <c r="OIA57" i="2"/>
  <c r="OIB57" i="2"/>
  <c r="OIC57" i="2"/>
  <c r="OID57" i="2"/>
  <c r="OIE57" i="2"/>
  <c r="OIF57" i="2"/>
  <c r="OIG57" i="2"/>
  <c r="OIH57" i="2"/>
  <c r="OII57" i="2"/>
  <c r="OIJ57" i="2"/>
  <c r="OIK57" i="2"/>
  <c r="OIL57" i="2"/>
  <c r="OIM57" i="2"/>
  <c r="OIN57" i="2"/>
  <c r="OIO57" i="2"/>
  <c r="OIP57" i="2"/>
  <c r="OIQ57" i="2"/>
  <c r="OIR57" i="2"/>
  <c r="OIS57" i="2"/>
  <c r="OIT57" i="2"/>
  <c r="OIU57" i="2"/>
  <c r="OIV57" i="2"/>
  <c r="OIW57" i="2"/>
  <c r="OIX57" i="2"/>
  <c r="OIY57" i="2"/>
  <c r="OIZ57" i="2"/>
  <c r="OJA57" i="2"/>
  <c r="OJB57" i="2"/>
  <c r="OJC57" i="2"/>
  <c r="OJD57" i="2"/>
  <c r="OJE57" i="2"/>
  <c r="OJF57" i="2"/>
  <c r="OJG57" i="2"/>
  <c r="OJH57" i="2"/>
  <c r="OJI57" i="2"/>
  <c r="OJJ57" i="2"/>
  <c r="OJK57" i="2"/>
  <c r="OJL57" i="2"/>
  <c r="OJM57" i="2"/>
  <c r="OJN57" i="2"/>
  <c r="OJO57" i="2"/>
  <c r="OJP57" i="2"/>
  <c r="OJQ57" i="2"/>
  <c r="OJR57" i="2"/>
  <c r="OJS57" i="2"/>
  <c r="OJT57" i="2"/>
  <c r="OJU57" i="2"/>
  <c r="OJV57" i="2"/>
  <c r="OJW57" i="2"/>
  <c r="OJX57" i="2"/>
  <c r="OJY57" i="2"/>
  <c r="OJZ57" i="2"/>
  <c r="OKA57" i="2"/>
  <c r="OKB57" i="2"/>
  <c r="OKC57" i="2"/>
  <c r="OKD57" i="2"/>
  <c r="OKE57" i="2"/>
  <c r="OKF57" i="2"/>
  <c r="OKG57" i="2"/>
  <c r="OKH57" i="2"/>
  <c r="OKI57" i="2"/>
  <c r="OKJ57" i="2"/>
  <c r="OKK57" i="2"/>
  <c r="OKL57" i="2"/>
  <c r="OKM57" i="2"/>
  <c r="OKN57" i="2"/>
  <c r="OKO57" i="2"/>
  <c r="OKP57" i="2"/>
  <c r="OKQ57" i="2"/>
  <c r="OKR57" i="2"/>
  <c r="OKS57" i="2"/>
  <c r="OKT57" i="2"/>
  <c r="OKU57" i="2"/>
  <c r="OKV57" i="2"/>
  <c r="OKW57" i="2"/>
  <c r="OKX57" i="2"/>
  <c r="OKY57" i="2"/>
  <c r="OKZ57" i="2"/>
  <c r="OLA57" i="2"/>
  <c r="OLB57" i="2"/>
  <c r="OLC57" i="2"/>
  <c r="OLD57" i="2"/>
  <c r="OLE57" i="2"/>
  <c r="OLF57" i="2"/>
  <c r="OLG57" i="2"/>
  <c r="OLH57" i="2"/>
  <c r="OLI57" i="2"/>
  <c r="OLJ57" i="2"/>
  <c r="OLK57" i="2"/>
  <c r="OLL57" i="2"/>
  <c r="OLM57" i="2"/>
  <c r="OLN57" i="2"/>
  <c r="OLO57" i="2"/>
  <c r="OLP57" i="2"/>
  <c r="OLQ57" i="2"/>
  <c r="OLR57" i="2"/>
  <c r="OLS57" i="2"/>
  <c r="OLT57" i="2"/>
  <c r="OLU57" i="2"/>
  <c r="OLV57" i="2"/>
  <c r="OLW57" i="2"/>
  <c r="OLX57" i="2"/>
  <c r="OLY57" i="2"/>
  <c r="OLZ57" i="2"/>
  <c r="OMA57" i="2"/>
  <c r="OMB57" i="2"/>
  <c r="OMC57" i="2"/>
  <c r="OMD57" i="2"/>
  <c r="OME57" i="2"/>
  <c r="OMF57" i="2"/>
  <c r="OMG57" i="2"/>
  <c r="OMH57" i="2"/>
  <c r="OMI57" i="2"/>
  <c r="OMJ57" i="2"/>
  <c r="OMK57" i="2"/>
  <c r="OML57" i="2"/>
  <c r="OMM57" i="2"/>
  <c r="OMN57" i="2"/>
  <c r="OMO57" i="2"/>
  <c r="OMP57" i="2"/>
  <c r="OMQ57" i="2"/>
  <c r="OMR57" i="2"/>
  <c r="OMS57" i="2"/>
  <c r="OMT57" i="2"/>
  <c r="OMU57" i="2"/>
  <c r="OMV57" i="2"/>
  <c r="OMW57" i="2"/>
  <c r="OMX57" i="2"/>
  <c r="OMY57" i="2"/>
  <c r="OMZ57" i="2"/>
  <c r="ONA57" i="2"/>
  <c r="ONB57" i="2"/>
  <c r="ONC57" i="2"/>
  <c r="OND57" i="2"/>
  <c r="ONE57" i="2"/>
  <c r="ONF57" i="2"/>
  <c r="ONG57" i="2"/>
  <c r="ONH57" i="2"/>
  <c r="ONI57" i="2"/>
  <c r="ONJ57" i="2"/>
  <c r="ONK57" i="2"/>
  <c r="ONL57" i="2"/>
  <c r="ONM57" i="2"/>
  <c r="ONN57" i="2"/>
  <c r="ONO57" i="2"/>
  <c r="ONP57" i="2"/>
  <c r="ONQ57" i="2"/>
  <c r="ONR57" i="2"/>
  <c r="ONS57" i="2"/>
  <c r="ONT57" i="2"/>
  <c r="ONU57" i="2"/>
  <c r="ONV57" i="2"/>
  <c r="ONW57" i="2"/>
  <c r="ONX57" i="2"/>
  <c r="ONY57" i="2"/>
  <c r="ONZ57" i="2"/>
  <c r="OOA57" i="2"/>
  <c r="OOB57" i="2"/>
  <c r="OOC57" i="2"/>
  <c r="OOD57" i="2"/>
  <c r="OOE57" i="2"/>
  <c r="OOF57" i="2"/>
  <c r="OOG57" i="2"/>
  <c r="OOH57" i="2"/>
  <c r="OOI57" i="2"/>
  <c r="OOJ57" i="2"/>
  <c r="OOK57" i="2"/>
  <c r="OOL57" i="2"/>
  <c r="OOM57" i="2"/>
  <c r="OON57" i="2"/>
  <c r="OOO57" i="2"/>
  <c r="OOP57" i="2"/>
  <c r="OOQ57" i="2"/>
  <c r="OOR57" i="2"/>
  <c r="OOS57" i="2"/>
  <c r="OOT57" i="2"/>
  <c r="OOU57" i="2"/>
  <c r="OOV57" i="2"/>
  <c r="OOW57" i="2"/>
  <c r="OOX57" i="2"/>
  <c r="OOY57" i="2"/>
  <c r="OOZ57" i="2"/>
  <c r="OPA57" i="2"/>
  <c r="OPB57" i="2"/>
  <c r="OPC57" i="2"/>
  <c r="OPD57" i="2"/>
  <c r="OPE57" i="2"/>
  <c r="OPF57" i="2"/>
  <c r="OPG57" i="2"/>
  <c r="OPH57" i="2"/>
  <c r="OPI57" i="2"/>
  <c r="OPJ57" i="2"/>
  <c r="OPK57" i="2"/>
  <c r="OPL57" i="2"/>
  <c r="OPM57" i="2"/>
  <c r="OPN57" i="2"/>
  <c r="OPO57" i="2"/>
  <c r="OPP57" i="2"/>
  <c r="OPQ57" i="2"/>
  <c r="OPR57" i="2"/>
  <c r="OPS57" i="2"/>
  <c r="OPT57" i="2"/>
  <c r="OPU57" i="2"/>
  <c r="OPV57" i="2"/>
  <c r="OPW57" i="2"/>
  <c r="OPX57" i="2"/>
  <c r="OPY57" i="2"/>
  <c r="OPZ57" i="2"/>
  <c r="OQA57" i="2"/>
  <c r="OQB57" i="2"/>
  <c r="OQC57" i="2"/>
  <c r="OQD57" i="2"/>
  <c r="OQE57" i="2"/>
  <c r="OQF57" i="2"/>
  <c r="OQG57" i="2"/>
  <c r="OQH57" i="2"/>
  <c r="OQI57" i="2"/>
  <c r="OQJ57" i="2"/>
  <c r="OQK57" i="2"/>
  <c r="OQL57" i="2"/>
  <c r="OQM57" i="2"/>
  <c r="OQN57" i="2"/>
  <c r="OQO57" i="2"/>
  <c r="OQP57" i="2"/>
  <c r="OQQ57" i="2"/>
  <c r="OQR57" i="2"/>
  <c r="OQS57" i="2"/>
  <c r="OQT57" i="2"/>
  <c r="OQU57" i="2"/>
  <c r="OQV57" i="2"/>
  <c r="OQW57" i="2"/>
  <c r="OQX57" i="2"/>
  <c r="OQY57" i="2"/>
  <c r="OQZ57" i="2"/>
  <c r="ORA57" i="2"/>
  <c r="ORB57" i="2"/>
  <c r="ORC57" i="2"/>
  <c r="ORD57" i="2"/>
  <c r="ORE57" i="2"/>
  <c r="ORF57" i="2"/>
  <c r="ORG57" i="2"/>
  <c r="ORH57" i="2"/>
  <c r="ORI57" i="2"/>
  <c r="ORJ57" i="2"/>
  <c r="ORK57" i="2"/>
  <c r="ORL57" i="2"/>
  <c r="ORM57" i="2"/>
  <c r="ORN57" i="2"/>
  <c r="ORO57" i="2"/>
  <c r="ORP57" i="2"/>
  <c r="ORQ57" i="2"/>
  <c r="ORR57" i="2"/>
  <c r="ORS57" i="2"/>
  <c r="ORT57" i="2"/>
  <c r="ORU57" i="2"/>
  <c r="ORV57" i="2"/>
  <c r="ORW57" i="2"/>
  <c r="ORX57" i="2"/>
  <c r="ORY57" i="2"/>
  <c r="ORZ57" i="2"/>
  <c r="OSA57" i="2"/>
  <c r="OSB57" i="2"/>
  <c r="OSC57" i="2"/>
  <c r="OSD57" i="2"/>
  <c r="OSE57" i="2"/>
  <c r="OSF57" i="2"/>
  <c r="OSG57" i="2"/>
  <c r="OSH57" i="2"/>
  <c r="OSI57" i="2"/>
  <c r="OSJ57" i="2"/>
  <c r="OSK57" i="2"/>
  <c r="OSL57" i="2"/>
  <c r="OSM57" i="2"/>
  <c r="OSN57" i="2"/>
  <c r="OSO57" i="2"/>
  <c r="OSP57" i="2"/>
  <c r="OSQ57" i="2"/>
  <c r="OSR57" i="2"/>
  <c r="OSS57" i="2"/>
  <c r="OST57" i="2"/>
  <c r="OSU57" i="2"/>
  <c r="OSV57" i="2"/>
  <c r="OSW57" i="2"/>
  <c r="OSX57" i="2"/>
  <c r="OSY57" i="2"/>
  <c r="OSZ57" i="2"/>
  <c r="OTA57" i="2"/>
  <c r="OTB57" i="2"/>
  <c r="OTC57" i="2"/>
  <c r="OTD57" i="2"/>
  <c r="OTE57" i="2"/>
  <c r="OTF57" i="2"/>
  <c r="OTG57" i="2"/>
  <c r="OTH57" i="2"/>
  <c r="OTI57" i="2"/>
  <c r="OTJ57" i="2"/>
  <c r="OTK57" i="2"/>
  <c r="OTL57" i="2"/>
  <c r="OTM57" i="2"/>
  <c r="OTN57" i="2"/>
  <c r="OTO57" i="2"/>
  <c r="OTP57" i="2"/>
  <c r="OTQ57" i="2"/>
  <c r="OTR57" i="2"/>
  <c r="OTS57" i="2"/>
  <c r="OTT57" i="2"/>
  <c r="OTU57" i="2"/>
  <c r="OTV57" i="2"/>
  <c r="OTW57" i="2"/>
  <c r="OTX57" i="2"/>
  <c r="OTY57" i="2"/>
  <c r="OTZ57" i="2"/>
  <c r="OUA57" i="2"/>
  <c r="OUB57" i="2"/>
  <c r="OUC57" i="2"/>
  <c r="OUD57" i="2"/>
  <c r="OUE57" i="2"/>
  <c r="OUF57" i="2"/>
  <c r="OUG57" i="2"/>
  <c r="OUH57" i="2"/>
  <c r="OUI57" i="2"/>
  <c r="OUJ57" i="2"/>
  <c r="OUK57" i="2"/>
  <c r="OUL57" i="2"/>
  <c r="OUM57" i="2"/>
  <c r="OUN57" i="2"/>
  <c r="OUO57" i="2"/>
  <c r="OUP57" i="2"/>
  <c r="OUQ57" i="2"/>
  <c r="OUR57" i="2"/>
  <c r="OUS57" i="2"/>
  <c r="OUT57" i="2"/>
  <c r="OUU57" i="2"/>
  <c r="OUV57" i="2"/>
  <c r="OUW57" i="2"/>
  <c r="OUX57" i="2"/>
  <c r="OUY57" i="2"/>
  <c r="OUZ57" i="2"/>
  <c r="OVA57" i="2"/>
  <c r="OVB57" i="2"/>
  <c r="OVC57" i="2"/>
  <c r="OVD57" i="2"/>
  <c r="OVE57" i="2"/>
  <c r="OVF57" i="2"/>
  <c r="OVG57" i="2"/>
  <c r="OVH57" i="2"/>
  <c r="OVI57" i="2"/>
  <c r="OVJ57" i="2"/>
  <c r="OVK57" i="2"/>
  <c r="OVL57" i="2"/>
  <c r="OVM57" i="2"/>
  <c r="OVN57" i="2"/>
  <c r="OVO57" i="2"/>
  <c r="OVP57" i="2"/>
  <c r="OVQ57" i="2"/>
  <c r="OVR57" i="2"/>
  <c r="OVS57" i="2"/>
  <c r="OVT57" i="2"/>
  <c r="OVU57" i="2"/>
  <c r="OVV57" i="2"/>
  <c r="OVW57" i="2"/>
  <c r="OVX57" i="2"/>
  <c r="OVY57" i="2"/>
  <c r="OVZ57" i="2"/>
  <c r="OWA57" i="2"/>
  <c r="OWB57" i="2"/>
  <c r="OWC57" i="2"/>
  <c r="OWD57" i="2"/>
  <c r="OWE57" i="2"/>
  <c r="OWF57" i="2"/>
  <c r="OWG57" i="2"/>
  <c r="OWH57" i="2"/>
  <c r="OWI57" i="2"/>
  <c r="OWJ57" i="2"/>
  <c r="OWK57" i="2"/>
  <c r="OWL57" i="2"/>
  <c r="OWM57" i="2"/>
  <c r="OWN57" i="2"/>
  <c r="OWO57" i="2"/>
  <c r="OWP57" i="2"/>
  <c r="OWQ57" i="2"/>
  <c r="OWR57" i="2"/>
  <c r="OWS57" i="2"/>
  <c r="OWT57" i="2"/>
  <c r="OWU57" i="2"/>
  <c r="OWV57" i="2"/>
  <c r="OWW57" i="2"/>
  <c r="OWX57" i="2"/>
  <c r="OWY57" i="2"/>
  <c r="OWZ57" i="2"/>
  <c r="OXA57" i="2"/>
  <c r="OXB57" i="2"/>
  <c r="OXC57" i="2"/>
  <c r="OXD57" i="2"/>
  <c r="OXE57" i="2"/>
  <c r="OXF57" i="2"/>
  <c r="OXG57" i="2"/>
  <c r="OXH57" i="2"/>
  <c r="OXI57" i="2"/>
  <c r="OXJ57" i="2"/>
  <c r="OXK57" i="2"/>
  <c r="OXL57" i="2"/>
  <c r="OXM57" i="2"/>
  <c r="OXN57" i="2"/>
  <c r="OXO57" i="2"/>
  <c r="OXP57" i="2"/>
  <c r="OXQ57" i="2"/>
  <c r="OXR57" i="2"/>
  <c r="OXS57" i="2"/>
  <c r="OXT57" i="2"/>
  <c r="OXU57" i="2"/>
  <c r="OXV57" i="2"/>
  <c r="OXW57" i="2"/>
  <c r="OXX57" i="2"/>
  <c r="OXY57" i="2"/>
  <c r="OXZ57" i="2"/>
  <c r="OYA57" i="2"/>
  <c r="OYB57" i="2"/>
  <c r="OYC57" i="2"/>
  <c r="OYD57" i="2"/>
  <c r="OYE57" i="2"/>
  <c r="OYF57" i="2"/>
  <c r="OYG57" i="2"/>
  <c r="OYH57" i="2"/>
  <c r="OYI57" i="2"/>
  <c r="OYJ57" i="2"/>
  <c r="OYK57" i="2"/>
  <c r="OYL57" i="2"/>
  <c r="OYM57" i="2"/>
  <c r="OYN57" i="2"/>
  <c r="OYO57" i="2"/>
  <c r="OYP57" i="2"/>
  <c r="OYQ57" i="2"/>
  <c r="OYR57" i="2"/>
  <c r="OYS57" i="2"/>
  <c r="OYT57" i="2"/>
  <c r="OYU57" i="2"/>
  <c r="OYV57" i="2"/>
  <c r="OYW57" i="2"/>
  <c r="OYX57" i="2"/>
  <c r="OYY57" i="2"/>
  <c r="OYZ57" i="2"/>
  <c r="OZA57" i="2"/>
  <c r="OZB57" i="2"/>
  <c r="OZC57" i="2"/>
  <c r="OZD57" i="2"/>
  <c r="OZE57" i="2"/>
  <c r="OZF57" i="2"/>
  <c r="OZG57" i="2"/>
  <c r="OZH57" i="2"/>
  <c r="OZI57" i="2"/>
  <c r="OZJ57" i="2"/>
  <c r="OZK57" i="2"/>
  <c r="OZL57" i="2"/>
  <c r="OZM57" i="2"/>
  <c r="OZN57" i="2"/>
  <c r="OZO57" i="2"/>
  <c r="OZP57" i="2"/>
  <c r="OZQ57" i="2"/>
  <c r="OZR57" i="2"/>
  <c r="OZS57" i="2"/>
  <c r="OZT57" i="2"/>
  <c r="OZU57" i="2"/>
  <c r="OZV57" i="2"/>
  <c r="OZW57" i="2"/>
  <c r="OZX57" i="2"/>
  <c r="OZY57" i="2"/>
  <c r="OZZ57" i="2"/>
  <c r="PAA57" i="2"/>
  <c r="PAB57" i="2"/>
  <c r="PAC57" i="2"/>
  <c r="PAD57" i="2"/>
  <c r="PAE57" i="2"/>
  <c r="PAF57" i="2"/>
  <c r="PAG57" i="2"/>
  <c r="PAH57" i="2"/>
  <c r="PAI57" i="2"/>
  <c r="PAJ57" i="2"/>
  <c r="PAK57" i="2"/>
  <c r="PAL57" i="2"/>
  <c r="PAM57" i="2"/>
  <c r="PAN57" i="2"/>
  <c r="PAO57" i="2"/>
  <c r="PAP57" i="2"/>
  <c r="PAQ57" i="2"/>
  <c r="PAR57" i="2"/>
  <c r="PAS57" i="2"/>
  <c r="PAT57" i="2"/>
  <c r="PAU57" i="2"/>
  <c r="PAV57" i="2"/>
  <c r="PAW57" i="2"/>
  <c r="PAX57" i="2"/>
  <c r="PAY57" i="2"/>
  <c r="PAZ57" i="2"/>
  <c r="PBA57" i="2"/>
  <c r="PBB57" i="2"/>
  <c r="PBC57" i="2"/>
  <c r="PBD57" i="2"/>
  <c r="PBE57" i="2"/>
  <c r="PBF57" i="2"/>
  <c r="PBG57" i="2"/>
  <c r="PBH57" i="2"/>
  <c r="PBI57" i="2"/>
  <c r="PBJ57" i="2"/>
  <c r="PBK57" i="2"/>
  <c r="PBL57" i="2"/>
  <c r="PBM57" i="2"/>
  <c r="PBN57" i="2"/>
  <c r="PBO57" i="2"/>
  <c r="PBP57" i="2"/>
  <c r="PBQ57" i="2"/>
  <c r="PBR57" i="2"/>
  <c r="PBS57" i="2"/>
  <c r="PBT57" i="2"/>
  <c r="PBU57" i="2"/>
  <c r="PBV57" i="2"/>
  <c r="PBW57" i="2"/>
  <c r="PBX57" i="2"/>
  <c r="PBY57" i="2"/>
  <c r="PBZ57" i="2"/>
  <c r="PCA57" i="2"/>
  <c r="PCB57" i="2"/>
  <c r="PCC57" i="2"/>
  <c r="PCD57" i="2"/>
  <c r="PCE57" i="2"/>
  <c r="PCF57" i="2"/>
  <c r="PCG57" i="2"/>
  <c r="PCH57" i="2"/>
  <c r="PCI57" i="2"/>
  <c r="PCJ57" i="2"/>
  <c r="PCK57" i="2"/>
  <c r="PCL57" i="2"/>
  <c r="PCM57" i="2"/>
  <c r="PCN57" i="2"/>
  <c r="PCO57" i="2"/>
  <c r="PCP57" i="2"/>
  <c r="PCQ57" i="2"/>
  <c r="PCR57" i="2"/>
  <c r="PCS57" i="2"/>
  <c r="PCT57" i="2"/>
  <c r="PCU57" i="2"/>
  <c r="PCV57" i="2"/>
  <c r="PCW57" i="2"/>
  <c r="PCX57" i="2"/>
  <c r="PCY57" i="2"/>
  <c r="PCZ57" i="2"/>
  <c r="PDA57" i="2"/>
  <c r="PDB57" i="2"/>
  <c r="PDC57" i="2"/>
  <c r="PDD57" i="2"/>
  <c r="PDE57" i="2"/>
  <c r="PDF57" i="2"/>
  <c r="PDG57" i="2"/>
  <c r="PDH57" i="2"/>
  <c r="PDI57" i="2"/>
  <c r="PDJ57" i="2"/>
  <c r="PDK57" i="2"/>
  <c r="PDL57" i="2"/>
  <c r="PDM57" i="2"/>
  <c r="PDN57" i="2"/>
  <c r="PDO57" i="2"/>
  <c r="PDP57" i="2"/>
  <c r="PDQ57" i="2"/>
  <c r="PDR57" i="2"/>
  <c r="PDS57" i="2"/>
  <c r="PDT57" i="2"/>
  <c r="PDU57" i="2"/>
  <c r="PDV57" i="2"/>
  <c r="PDW57" i="2"/>
  <c r="PDX57" i="2"/>
  <c r="PDY57" i="2"/>
  <c r="PDZ57" i="2"/>
  <c r="PEA57" i="2"/>
  <c r="PEB57" i="2"/>
  <c r="PEC57" i="2"/>
  <c r="PED57" i="2"/>
  <c r="PEE57" i="2"/>
  <c r="PEF57" i="2"/>
  <c r="PEG57" i="2"/>
  <c r="PEH57" i="2"/>
  <c r="PEI57" i="2"/>
  <c r="PEJ57" i="2"/>
  <c r="PEK57" i="2"/>
  <c r="PEL57" i="2"/>
  <c r="PEM57" i="2"/>
  <c r="PEN57" i="2"/>
  <c r="PEO57" i="2"/>
  <c r="PEP57" i="2"/>
  <c r="PEQ57" i="2"/>
  <c r="PER57" i="2"/>
  <c r="PES57" i="2"/>
  <c r="PET57" i="2"/>
  <c r="PEU57" i="2"/>
  <c r="PEV57" i="2"/>
  <c r="PEW57" i="2"/>
  <c r="PEX57" i="2"/>
  <c r="PEY57" i="2"/>
  <c r="PEZ57" i="2"/>
  <c r="PFA57" i="2"/>
  <c r="PFB57" i="2"/>
  <c r="PFC57" i="2"/>
  <c r="PFD57" i="2"/>
  <c r="PFE57" i="2"/>
  <c r="PFF57" i="2"/>
  <c r="PFG57" i="2"/>
  <c r="PFH57" i="2"/>
  <c r="PFI57" i="2"/>
  <c r="PFJ57" i="2"/>
  <c r="PFK57" i="2"/>
  <c r="PFL57" i="2"/>
  <c r="PFM57" i="2"/>
  <c r="PFN57" i="2"/>
  <c r="PFO57" i="2"/>
  <c r="PFP57" i="2"/>
  <c r="PFQ57" i="2"/>
  <c r="PFR57" i="2"/>
  <c r="PFS57" i="2"/>
  <c r="PFT57" i="2"/>
  <c r="PFU57" i="2"/>
  <c r="PFV57" i="2"/>
  <c r="PFW57" i="2"/>
  <c r="PFX57" i="2"/>
  <c r="PFY57" i="2"/>
  <c r="PFZ57" i="2"/>
  <c r="PGA57" i="2"/>
  <c r="PGB57" i="2"/>
  <c r="PGC57" i="2"/>
  <c r="PGD57" i="2"/>
  <c r="PGE57" i="2"/>
  <c r="PGF57" i="2"/>
  <c r="PGG57" i="2"/>
  <c r="PGH57" i="2"/>
  <c r="PGI57" i="2"/>
  <c r="PGJ57" i="2"/>
  <c r="PGK57" i="2"/>
  <c r="PGL57" i="2"/>
  <c r="PGM57" i="2"/>
  <c r="PGN57" i="2"/>
  <c r="PGO57" i="2"/>
  <c r="PGP57" i="2"/>
  <c r="PGQ57" i="2"/>
  <c r="PGR57" i="2"/>
  <c r="PGS57" i="2"/>
  <c r="PGT57" i="2"/>
  <c r="PGU57" i="2"/>
  <c r="PGV57" i="2"/>
  <c r="PGW57" i="2"/>
  <c r="PGX57" i="2"/>
  <c r="PGY57" i="2"/>
  <c r="PGZ57" i="2"/>
  <c r="PHA57" i="2"/>
  <c r="PHB57" i="2"/>
  <c r="PHC57" i="2"/>
  <c r="PHD57" i="2"/>
  <c r="PHE57" i="2"/>
  <c r="PHF57" i="2"/>
  <c r="PHG57" i="2"/>
  <c r="PHH57" i="2"/>
  <c r="PHI57" i="2"/>
  <c r="PHJ57" i="2"/>
  <c r="PHK57" i="2"/>
  <c r="PHL57" i="2"/>
  <c r="PHM57" i="2"/>
  <c r="PHN57" i="2"/>
  <c r="PHO57" i="2"/>
  <c r="PHP57" i="2"/>
  <c r="PHQ57" i="2"/>
  <c r="PHR57" i="2"/>
  <c r="PHS57" i="2"/>
  <c r="PHT57" i="2"/>
  <c r="PHU57" i="2"/>
  <c r="PHV57" i="2"/>
  <c r="PHW57" i="2"/>
  <c r="PHX57" i="2"/>
  <c r="PHY57" i="2"/>
  <c r="PHZ57" i="2"/>
  <c r="PIA57" i="2"/>
  <c r="PIB57" i="2"/>
  <c r="PIC57" i="2"/>
  <c r="PID57" i="2"/>
  <c r="PIE57" i="2"/>
  <c r="PIF57" i="2"/>
  <c r="PIG57" i="2"/>
  <c r="PIH57" i="2"/>
  <c r="PII57" i="2"/>
  <c r="PIJ57" i="2"/>
  <c r="PIK57" i="2"/>
  <c r="PIL57" i="2"/>
  <c r="PIM57" i="2"/>
  <c r="PIN57" i="2"/>
  <c r="PIO57" i="2"/>
  <c r="PIP57" i="2"/>
  <c r="PIQ57" i="2"/>
  <c r="PIR57" i="2"/>
  <c r="PIS57" i="2"/>
  <c r="PIT57" i="2"/>
  <c r="PIU57" i="2"/>
  <c r="PIV57" i="2"/>
  <c r="PIW57" i="2"/>
  <c r="PIX57" i="2"/>
  <c r="PIY57" i="2"/>
  <c r="PIZ57" i="2"/>
  <c r="PJA57" i="2"/>
  <c r="PJB57" i="2"/>
  <c r="PJC57" i="2"/>
  <c r="PJD57" i="2"/>
  <c r="PJE57" i="2"/>
  <c r="PJF57" i="2"/>
  <c r="PJG57" i="2"/>
  <c r="PJH57" i="2"/>
  <c r="PJI57" i="2"/>
  <c r="PJJ57" i="2"/>
  <c r="PJK57" i="2"/>
  <c r="PJL57" i="2"/>
  <c r="PJM57" i="2"/>
  <c r="PJN57" i="2"/>
  <c r="PJO57" i="2"/>
  <c r="PJP57" i="2"/>
  <c r="PJQ57" i="2"/>
  <c r="PJR57" i="2"/>
  <c r="PJS57" i="2"/>
  <c r="PJT57" i="2"/>
  <c r="PJU57" i="2"/>
  <c r="PJV57" i="2"/>
  <c r="PJW57" i="2"/>
  <c r="PJX57" i="2"/>
  <c r="PJY57" i="2"/>
  <c r="PJZ57" i="2"/>
  <c r="PKA57" i="2"/>
  <c r="PKB57" i="2"/>
  <c r="PKC57" i="2"/>
  <c r="PKD57" i="2"/>
  <c r="PKE57" i="2"/>
  <c r="PKF57" i="2"/>
  <c r="PKG57" i="2"/>
  <c r="PKH57" i="2"/>
  <c r="PKI57" i="2"/>
  <c r="PKJ57" i="2"/>
  <c r="PKK57" i="2"/>
  <c r="PKL57" i="2"/>
  <c r="PKM57" i="2"/>
  <c r="PKN57" i="2"/>
  <c r="PKO57" i="2"/>
  <c r="PKP57" i="2"/>
  <c r="PKQ57" i="2"/>
  <c r="PKR57" i="2"/>
  <c r="PKS57" i="2"/>
  <c r="PKT57" i="2"/>
  <c r="PKU57" i="2"/>
  <c r="PKV57" i="2"/>
  <c r="PKW57" i="2"/>
  <c r="PKX57" i="2"/>
  <c r="PKY57" i="2"/>
  <c r="PKZ57" i="2"/>
  <c r="PLA57" i="2"/>
  <c r="PLB57" i="2"/>
  <c r="PLC57" i="2"/>
  <c r="PLD57" i="2"/>
  <c r="PLE57" i="2"/>
  <c r="PLF57" i="2"/>
  <c r="PLG57" i="2"/>
  <c r="PLH57" i="2"/>
  <c r="PLI57" i="2"/>
  <c r="PLJ57" i="2"/>
  <c r="PLK57" i="2"/>
  <c r="PLL57" i="2"/>
  <c r="PLM57" i="2"/>
  <c r="PLN57" i="2"/>
  <c r="PLO57" i="2"/>
  <c r="PLP57" i="2"/>
  <c r="PLQ57" i="2"/>
  <c r="PLR57" i="2"/>
  <c r="PLS57" i="2"/>
  <c r="PLT57" i="2"/>
  <c r="PLU57" i="2"/>
  <c r="PLV57" i="2"/>
  <c r="PLW57" i="2"/>
  <c r="PLX57" i="2"/>
  <c r="PLY57" i="2"/>
  <c r="PLZ57" i="2"/>
  <c r="PMA57" i="2"/>
  <c r="PMB57" i="2"/>
  <c r="PMC57" i="2"/>
  <c r="PMD57" i="2"/>
  <c r="PME57" i="2"/>
  <c r="PMF57" i="2"/>
  <c r="PMG57" i="2"/>
  <c r="PMH57" i="2"/>
  <c r="PMI57" i="2"/>
  <c r="PMJ57" i="2"/>
  <c r="PMK57" i="2"/>
  <c r="PML57" i="2"/>
  <c r="PMM57" i="2"/>
  <c r="PMN57" i="2"/>
  <c r="PMO57" i="2"/>
  <c r="PMP57" i="2"/>
  <c r="PMQ57" i="2"/>
  <c r="PMR57" i="2"/>
  <c r="PMS57" i="2"/>
  <c r="PMT57" i="2"/>
  <c r="PMU57" i="2"/>
  <c r="PMV57" i="2"/>
  <c r="PMW57" i="2"/>
  <c r="PMX57" i="2"/>
  <c r="PMY57" i="2"/>
  <c r="PMZ57" i="2"/>
  <c r="PNA57" i="2"/>
  <c r="PNB57" i="2"/>
  <c r="PNC57" i="2"/>
  <c r="PND57" i="2"/>
  <c r="PNE57" i="2"/>
  <c r="PNF57" i="2"/>
  <c r="PNG57" i="2"/>
  <c r="PNH57" i="2"/>
  <c r="PNI57" i="2"/>
  <c r="PNJ57" i="2"/>
  <c r="PNK57" i="2"/>
  <c r="PNL57" i="2"/>
  <c r="PNM57" i="2"/>
  <c r="PNN57" i="2"/>
  <c r="PNO57" i="2"/>
  <c r="PNP57" i="2"/>
  <c r="PNQ57" i="2"/>
  <c r="PNR57" i="2"/>
  <c r="PNS57" i="2"/>
  <c r="PNT57" i="2"/>
  <c r="PNU57" i="2"/>
  <c r="PNV57" i="2"/>
  <c r="PNW57" i="2"/>
  <c r="PNX57" i="2"/>
  <c r="PNY57" i="2"/>
  <c r="PNZ57" i="2"/>
  <c r="POA57" i="2"/>
  <c r="POB57" i="2"/>
  <c r="POC57" i="2"/>
  <c r="POD57" i="2"/>
  <c r="POE57" i="2"/>
  <c r="POF57" i="2"/>
  <c r="POG57" i="2"/>
  <c r="POH57" i="2"/>
  <c r="POI57" i="2"/>
  <c r="POJ57" i="2"/>
  <c r="POK57" i="2"/>
  <c r="POL57" i="2"/>
  <c r="POM57" i="2"/>
  <c r="PON57" i="2"/>
  <c r="POO57" i="2"/>
  <c r="POP57" i="2"/>
  <c r="POQ57" i="2"/>
  <c r="POR57" i="2"/>
  <c r="POS57" i="2"/>
  <c r="POT57" i="2"/>
  <c r="POU57" i="2"/>
  <c r="POV57" i="2"/>
  <c r="POW57" i="2"/>
  <c r="POX57" i="2"/>
  <c r="POY57" i="2"/>
  <c r="POZ57" i="2"/>
  <c r="PPA57" i="2"/>
  <c r="PPB57" i="2"/>
  <c r="PPC57" i="2"/>
  <c r="PPD57" i="2"/>
  <c r="PPE57" i="2"/>
  <c r="PPF57" i="2"/>
  <c r="PPG57" i="2"/>
  <c r="PPH57" i="2"/>
  <c r="PPI57" i="2"/>
  <c r="PPJ57" i="2"/>
  <c r="PPK57" i="2"/>
  <c r="PPL57" i="2"/>
  <c r="PPM57" i="2"/>
  <c r="PPN57" i="2"/>
  <c r="PPO57" i="2"/>
  <c r="PPP57" i="2"/>
  <c r="PPQ57" i="2"/>
  <c r="PPR57" i="2"/>
  <c r="PPS57" i="2"/>
  <c r="PPT57" i="2"/>
  <c r="PPU57" i="2"/>
  <c r="PPV57" i="2"/>
  <c r="PPW57" i="2"/>
  <c r="PPX57" i="2"/>
  <c r="PPY57" i="2"/>
  <c r="PPZ57" i="2"/>
  <c r="PQA57" i="2"/>
  <c r="PQB57" i="2"/>
  <c r="PQC57" i="2"/>
  <c r="PQD57" i="2"/>
  <c r="PQE57" i="2"/>
  <c r="PQF57" i="2"/>
  <c r="PQG57" i="2"/>
  <c r="PQH57" i="2"/>
  <c r="PQI57" i="2"/>
  <c r="PQJ57" i="2"/>
  <c r="PQK57" i="2"/>
  <c r="PQL57" i="2"/>
  <c r="PQM57" i="2"/>
  <c r="PQN57" i="2"/>
  <c r="PQO57" i="2"/>
  <c r="PQP57" i="2"/>
  <c r="PQQ57" i="2"/>
  <c r="PQR57" i="2"/>
  <c r="PQS57" i="2"/>
  <c r="PQT57" i="2"/>
  <c r="PQU57" i="2"/>
  <c r="PQV57" i="2"/>
  <c r="PQW57" i="2"/>
  <c r="PQX57" i="2"/>
  <c r="PQY57" i="2"/>
  <c r="PQZ57" i="2"/>
  <c r="PRA57" i="2"/>
  <c r="PRB57" i="2"/>
  <c r="PRC57" i="2"/>
  <c r="PRD57" i="2"/>
  <c r="PRE57" i="2"/>
  <c r="PRF57" i="2"/>
  <c r="PRG57" i="2"/>
  <c r="PRH57" i="2"/>
  <c r="PRI57" i="2"/>
  <c r="PRJ57" i="2"/>
  <c r="PRK57" i="2"/>
  <c r="PRL57" i="2"/>
  <c r="PRM57" i="2"/>
  <c r="PRN57" i="2"/>
  <c r="PRO57" i="2"/>
  <c r="PRP57" i="2"/>
  <c r="PRQ57" i="2"/>
  <c r="PRR57" i="2"/>
  <c r="PRS57" i="2"/>
  <c r="PRT57" i="2"/>
  <c r="PRU57" i="2"/>
  <c r="PRV57" i="2"/>
  <c r="PRW57" i="2"/>
  <c r="PRX57" i="2"/>
  <c r="PRY57" i="2"/>
  <c r="PRZ57" i="2"/>
  <c r="PSA57" i="2"/>
  <c r="PSB57" i="2"/>
  <c r="PSC57" i="2"/>
  <c r="PSD57" i="2"/>
  <c r="PSE57" i="2"/>
  <c r="PSF57" i="2"/>
  <c r="PSG57" i="2"/>
  <c r="PSH57" i="2"/>
  <c r="PSI57" i="2"/>
  <c r="PSJ57" i="2"/>
  <c r="PSK57" i="2"/>
  <c r="PSL57" i="2"/>
  <c r="PSM57" i="2"/>
  <c r="PSN57" i="2"/>
  <c r="PSO57" i="2"/>
  <c r="PSP57" i="2"/>
  <c r="PSQ57" i="2"/>
  <c r="PSR57" i="2"/>
  <c r="PSS57" i="2"/>
  <c r="PST57" i="2"/>
  <c r="PSU57" i="2"/>
  <c r="PSV57" i="2"/>
  <c r="PSW57" i="2"/>
  <c r="PSX57" i="2"/>
  <c r="PSY57" i="2"/>
  <c r="PSZ57" i="2"/>
  <c r="PTA57" i="2"/>
  <c r="PTB57" i="2"/>
  <c r="PTC57" i="2"/>
  <c r="PTD57" i="2"/>
  <c r="PTE57" i="2"/>
  <c r="PTF57" i="2"/>
  <c r="PTG57" i="2"/>
  <c r="PTH57" i="2"/>
  <c r="PTI57" i="2"/>
  <c r="PTJ57" i="2"/>
  <c r="PTK57" i="2"/>
  <c r="PTL57" i="2"/>
  <c r="PTM57" i="2"/>
  <c r="PTN57" i="2"/>
  <c r="PTO57" i="2"/>
  <c r="PTP57" i="2"/>
  <c r="PTQ57" i="2"/>
  <c r="PTR57" i="2"/>
  <c r="PTS57" i="2"/>
  <c r="PTT57" i="2"/>
  <c r="PTU57" i="2"/>
  <c r="PTV57" i="2"/>
  <c r="PTW57" i="2"/>
  <c r="PTX57" i="2"/>
  <c r="PTY57" i="2"/>
  <c r="PTZ57" i="2"/>
  <c r="PUA57" i="2"/>
  <c r="PUB57" i="2"/>
  <c r="PUC57" i="2"/>
  <c r="PUD57" i="2"/>
  <c r="PUE57" i="2"/>
  <c r="PUF57" i="2"/>
  <c r="PUG57" i="2"/>
  <c r="PUH57" i="2"/>
  <c r="PUI57" i="2"/>
  <c r="PUJ57" i="2"/>
  <c r="PUK57" i="2"/>
  <c r="PUL57" i="2"/>
  <c r="PUM57" i="2"/>
  <c r="PUN57" i="2"/>
  <c r="PUO57" i="2"/>
  <c r="PUP57" i="2"/>
  <c r="PUQ57" i="2"/>
  <c r="PUR57" i="2"/>
  <c r="PUS57" i="2"/>
  <c r="PUT57" i="2"/>
  <c r="PUU57" i="2"/>
  <c r="PUV57" i="2"/>
  <c r="PUW57" i="2"/>
  <c r="PUX57" i="2"/>
  <c r="PUY57" i="2"/>
  <c r="PUZ57" i="2"/>
  <c r="PVA57" i="2"/>
  <c r="PVB57" i="2"/>
  <c r="PVC57" i="2"/>
  <c r="PVD57" i="2"/>
  <c r="PVE57" i="2"/>
  <c r="PVF57" i="2"/>
  <c r="PVG57" i="2"/>
  <c r="PVH57" i="2"/>
  <c r="PVI57" i="2"/>
  <c r="PVJ57" i="2"/>
  <c r="PVK57" i="2"/>
  <c r="PVL57" i="2"/>
  <c r="PVM57" i="2"/>
  <c r="PVN57" i="2"/>
  <c r="PVO57" i="2"/>
  <c r="PVP57" i="2"/>
  <c r="PVQ57" i="2"/>
  <c r="PVR57" i="2"/>
  <c r="PVS57" i="2"/>
  <c r="PVT57" i="2"/>
  <c r="PVU57" i="2"/>
  <c r="PVV57" i="2"/>
  <c r="PVW57" i="2"/>
  <c r="PVX57" i="2"/>
  <c r="PVY57" i="2"/>
  <c r="PVZ57" i="2"/>
  <c r="PWA57" i="2"/>
  <c r="PWB57" i="2"/>
  <c r="PWC57" i="2"/>
  <c r="PWD57" i="2"/>
  <c r="PWE57" i="2"/>
  <c r="PWF57" i="2"/>
  <c r="PWG57" i="2"/>
  <c r="PWH57" i="2"/>
  <c r="PWI57" i="2"/>
  <c r="PWJ57" i="2"/>
  <c r="PWK57" i="2"/>
  <c r="PWL57" i="2"/>
  <c r="PWM57" i="2"/>
  <c r="PWN57" i="2"/>
  <c r="PWO57" i="2"/>
  <c r="PWP57" i="2"/>
  <c r="PWQ57" i="2"/>
  <c r="PWR57" i="2"/>
  <c r="PWS57" i="2"/>
  <c r="PWT57" i="2"/>
  <c r="PWU57" i="2"/>
  <c r="PWV57" i="2"/>
  <c r="PWW57" i="2"/>
  <c r="PWX57" i="2"/>
  <c r="PWY57" i="2"/>
  <c r="PWZ57" i="2"/>
  <c r="PXA57" i="2"/>
  <c r="PXB57" i="2"/>
  <c r="PXC57" i="2"/>
  <c r="PXD57" i="2"/>
  <c r="PXE57" i="2"/>
  <c r="PXF57" i="2"/>
  <c r="PXG57" i="2"/>
  <c r="PXH57" i="2"/>
  <c r="PXI57" i="2"/>
  <c r="PXJ57" i="2"/>
  <c r="PXK57" i="2"/>
  <c r="PXL57" i="2"/>
  <c r="PXM57" i="2"/>
  <c r="PXN57" i="2"/>
  <c r="PXO57" i="2"/>
  <c r="PXP57" i="2"/>
  <c r="PXQ57" i="2"/>
  <c r="PXR57" i="2"/>
  <c r="PXS57" i="2"/>
  <c r="PXT57" i="2"/>
  <c r="PXU57" i="2"/>
  <c r="PXV57" i="2"/>
  <c r="PXW57" i="2"/>
  <c r="PXX57" i="2"/>
  <c r="PXY57" i="2"/>
  <c r="PXZ57" i="2"/>
  <c r="PYA57" i="2"/>
  <c r="PYB57" i="2"/>
  <c r="PYC57" i="2"/>
  <c r="PYD57" i="2"/>
  <c r="PYE57" i="2"/>
  <c r="PYF57" i="2"/>
  <c r="PYG57" i="2"/>
  <c r="PYH57" i="2"/>
  <c r="PYI57" i="2"/>
  <c r="PYJ57" i="2"/>
  <c r="PYK57" i="2"/>
  <c r="PYL57" i="2"/>
  <c r="PYM57" i="2"/>
  <c r="PYN57" i="2"/>
  <c r="PYO57" i="2"/>
  <c r="PYP57" i="2"/>
  <c r="PYQ57" i="2"/>
  <c r="PYR57" i="2"/>
  <c r="PYS57" i="2"/>
  <c r="PYT57" i="2"/>
  <c r="PYU57" i="2"/>
  <c r="PYV57" i="2"/>
  <c r="PYW57" i="2"/>
  <c r="PYX57" i="2"/>
  <c r="PYY57" i="2"/>
  <c r="PYZ57" i="2"/>
  <c r="PZA57" i="2"/>
  <c r="PZB57" i="2"/>
  <c r="PZC57" i="2"/>
  <c r="PZD57" i="2"/>
  <c r="PZE57" i="2"/>
  <c r="PZF57" i="2"/>
  <c r="PZG57" i="2"/>
  <c r="PZH57" i="2"/>
  <c r="PZI57" i="2"/>
  <c r="PZJ57" i="2"/>
  <c r="PZK57" i="2"/>
  <c r="PZL57" i="2"/>
  <c r="PZM57" i="2"/>
  <c r="PZN57" i="2"/>
  <c r="PZO57" i="2"/>
  <c r="PZP57" i="2"/>
  <c r="PZQ57" i="2"/>
  <c r="PZR57" i="2"/>
  <c r="PZS57" i="2"/>
  <c r="PZT57" i="2"/>
  <c r="PZU57" i="2"/>
  <c r="PZV57" i="2"/>
  <c r="PZW57" i="2"/>
  <c r="PZX57" i="2"/>
  <c r="PZY57" i="2"/>
  <c r="PZZ57" i="2"/>
  <c r="QAA57" i="2"/>
  <c r="QAB57" i="2"/>
  <c r="QAC57" i="2"/>
  <c r="QAD57" i="2"/>
  <c r="QAE57" i="2"/>
  <c r="QAF57" i="2"/>
  <c r="QAG57" i="2"/>
  <c r="QAH57" i="2"/>
  <c r="QAI57" i="2"/>
  <c r="QAJ57" i="2"/>
  <c r="QAK57" i="2"/>
  <c r="QAL57" i="2"/>
  <c r="QAM57" i="2"/>
  <c r="QAN57" i="2"/>
  <c r="QAO57" i="2"/>
  <c r="QAP57" i="2"/>
  <c r="QAQ57" i="2"/>
  <c r="QAR57" i="2"/>
  <c r="QAS57" i="2"/>
  <c r="QAT57" i="2"/>
  <c r="QAU57" i="2"/>
  <c r="QAV57" i="2"/>
  <c r="QAW57" i="2"/>
  <c r="QAX57" i="2"/>
  <c r="QAY57" i="2"/>
  <c r="QAZ57" i="2"/>
  <c r="QBA57" i="2"/>
  <c r="QBB57" i="2"/>
  <c r="QBC57" i="2"/>
  <c r="QBD57" i="2"/>
  <c r="QBE57" i="2"/>
  <c r="QBF57" i="2"/>
  <c r="QBG57" i="2"/>
  <c r="QBH57" i="2"/>
  <c r="QBI57" i="2"/>
  <c r="QBJ57" i="2"/>
  <c r="QBK57" i="2"/>
  <c r="QBL57" i="2"/>
  <c r="QBM57" i="2"/>
  <c r="QBN57" i="2"/>
  <c r="QBO57" i="2"/>
  <c r="QBP57" i="2"/>
  <c r="QBQ57" i="2"/>
  <c r="QBR57" i="2"/>
  <c r="QBS57" i="2"/>
  <c r="QBT57" i="2"/>
  <c r="QBU57" i="2"/>
  <c r="QBV57" i="2"/>
  <c r="QBW57" i="2"/>
  <c r="QBX57" i="2"/>
  <c r="QBY57" i="2"/>
  <c r="QBZ57" i="2"/>
  <c r="QCA57" i="2"/>
  <c r="QCB57" i="2"/>
  <c r="QCC57" i="2"/>
  <c r="QCD57" i="2"/>
  <c r="QCE57" i="2"/>
  <c r="QCF57" i="2"/>
  <c r="QCG57" i="2"/>
  <c r="QCH57" i="2"/>
  <c r="QCI57" i="2"/>
  <c r="QCJ57" i="2"/>
  <c r="QCK57" i="2"/>
  <c r="QCL57" i="2"/>
  <c r="QCM57" i="2"/>
  <c r="QCN57" i="2"/>
  <c r="QCO57" i="2"/>
  <c r="QCP57" i="2"/>
  <c r="QCQ57" i="2"/>
  <c r="QCR57" i="2"/>
  <c r="QCS57" i="2"/>
  <c r="QCT57" i="2"/>
  <c r="QCU57" i="2"/>
  <c r="QCV57" i="2"/>
  <c r="QCW57" i="2"/>
  <c r="QCX57" i="2"/>
  <c r="QCY57" i="2"/>
  <c r="QCZ57" i="2"/>
  <c r="QDA57" i="2"/>
  <c r="QDB57" i="2"/>
  <c r="QDC57" i="2"/>
  <c r="QDD57" i="2"/>
  <c r="QDE57" i="2"/>
  <c r="QDF57" i="2"/>
  <c r="QDG57" i="2"/>
  <c r="QDH57" i="2"/>
  <c r="QDI57" i="2"/>
  <c r="QDJ57" i="2"/>
  <c r="QDK57" i="2"/>
  <c r="QDL57" i="2"/>
  <c r="QDM57" i="2"/>
  <c r="QDN57" i="2"/>
  <c r="QDO57" i="2"/>
  <c r="QDP57" i="2"/>
  <c r="QDQ57" i="2"/>
  <c r="QDR57" i="2"/>
  <c r="QDS57" i="2"/>
  <c r="QDT57" i="2"/>
  <c r="QDU57" i="2"/>
  <c r="QDV57" i="2"/>
  <c r="QDW57" i="2"/>
  <c r="QDX57" i="2"/>
  <c r="QDY57" i="2"/>
  <c r="QDZ57" i="2"/>
  <c r="QEA57" i="2"/>
  <c r="QEB57" i="2"/>
  <c r="QEC57" i="2"/>
  <c r="QED57" i="2"/>
  <c r="QEE57" i="2"/>
  <c r="QEF57" i="2"/>
  <c r="QEG57" i="2"/>
  <c r="QEH57" i="2"/>
  <c r="QEI57" i="2"/>
  <c r="QEJ57" i="2"/>
  <c r="QEK57" i="2"/>
  <c r="QEL57" i="2"/>
  <c r="QEM57" i="2"/>
  <c r="QEN57" i="2"/>
  <c r="QEO57" i="2"/>
  <c r="QEP57" i="2"/>
  <c r="QEQ57" i="2"/>
  <c r="QER57" i="2"/>
  <c r="QES57" i="2"/>
  <c r="QET57" i="2"/>
  <c r="QEU57" i="2"/>
  <c r="QEV57" i="2"/>
  <c r="QEW57" i="2"/>
  <c r="QEX57" i="2"/>
  <c r="QEY57" i="2"/>
  <c r="QEZ57" i="2"/>
  <c r="QFA57" i="2"/>
  <c r="QFB57" i="2"/>
  <c r="QFC57" i="2"/>
  <c r="QFD57" i="2"/>
  <c r="QFE57" i="2"/>
  <c r="QFF57" i="2"/>
  <c r="QFG57" i="2"/>
  <c r="QFH57" i="2"/>
  <c r="QFI57" i="2"/>
  <c r="QFJ57" i="2"/>
  <c r="QFK57" i="2"/>
  <c r="QFL57" i="2"/>
  <c r="QFM57" i="2"/>
  <c r="QFN57" i="2"/>
  <c r="QFO57" i="2"/>
  <c r="QFP57" i="2"/>
  <c r="QFQ57" i="2"/>
  <c r="QFR57" i="2"/>
  <c r="QFS57" i="2"/>
  <c r="QFT57" i="2"/>
  <c r="QFU57" i="2"/>
  <c r="QFV57" i="2"/>
  <c r="QFW57" i="2"/>
  <c r="QFX57" i="2"/>
  <c r="QFY57" i="2"/>
  <c r="QFZ57" i="2"/>
  <c r="QGA57" i="2"/>
  <c r="QGB57" i="2"/>
  <c r="QGC57" i="2"/>
  <c r="QGD57" i="2"/>
  <c r="QGE57" i="2"/>
  <c r="QGF57" i="2"/>
  <c r="QGG57" i="2"/>
  <c r="QGH57" i="2"/>
  <c r="QGI57" i="2"/>
  <c r="QGJ57" i="2"/>
  <c r="QGK57" i="2"/>
  <c r="QGL57" i="2"/>
  <c r="QGM57" i="2"/>
  <c r="QGN57" i="2"/>
  <c r="QGO57" i="2"/>
  <c r="QGP57" i="2"/>
  <c r="QGQ57" i="2"/>
  <c r="QGR57" i="2"/>
  <c r="QGS57" i="2"/>
  <c r="QGT57" i="2"/>
  <c r="QGU57" i="2"/>
  <c r="QGV57" i="2"/>
  <c r="QGW57" i="2"/>
  <c r="QGX57" i="2"/>
  <c r="QGY57" i="2"/>
  <c r="QGZ57" i="2"/>
  <c r="QHA57" i="2"/>
  <c r="QHB57" i="2"/>
  <c r="QHC57" i="2"/>
  <c r="QHD57" i="2"/>
  <c r="QHE57" i="2"/>
  <c r="QHF57" i="2"/>
  <c r="QHG57" i="2"/>
  <c r="QHH57" i="2"/>
  <c r="QHI57" i="2"/>
  <c r="QHJ57" i="2"/>
  <c r="QHK57" i="2"/>
  <c r="QHL57" i="2"/>
  <c r="QHM57" i="2"/>
  <c r="QHN57" i="2"/>
  <c r="QHO57" i="2"/>
  <c r="QHP57" i="2"/>
  <c r="QHQ57" i="2"/>
  <c r="QHR57" i="2"/>
  <c r="QHS57" i="2"/>
  <c r="QHT57" i="2"/>
  <c r="QHU57" i="2"/>
  <c r="QHV57" i="2"/>
  <c r="QHW57" i="2"/>
  <c r="QHX57" i="2"/>
  <c r="QHY57" i="2"/>
  <c r="QHZ57" i="2"/>
  <c r="QIA57" i="2"/>
  <c r="QIB57" i="2"/>
  <c r="QIC57" i="2"/>
  <c r="QID57" i="2"/>
  <c r="QIE57" i="2"/>
  <c r="QIF57" i="2"/>
  <c r="QIG57" i="2"/>
  <c r="QIH57" i="2"/>
  <c r="QII57" i="2"/>
  <c r="QIJ57" i="2"/>
  <c r="QIK57" i="2"/>
  <c r="QIL57" i="2"/>
  <c r="QIM57" i="2"/>
  <c r="QIN57" i="2"/>
  <c r="QIO57" i="2"/>
  <c r="QIP57" i="2"/>
  <c r="QIQ57" i="2"/>
  <c r="QIR57" i="2"/>
  <c r="QIS57" i="2"/>
  <c r="QIT57" i="2"/>
  <c r="QIU57" i="2"/>
  <c r="QIV57" i="2"/>
  <c r="QIW57" i="2"/>
  <c r="QIX57" i="2"/>
  <c r="QIY57" i="2"/>
  <c r="QIZ57" i="2"/>
  <c r="QJA57" i="2"/>
  <c r="QJB57" i="2"/>
  <c r="QJC57" i="2"/>
  <c r="QJD57" i="2"/>
  <c r="QJE57" i="2"/>
  <c r="QJF57" i="2"/>
  <c r="QJG57" i="2"/>
  <c r="QJH57" i="2"/>
  <c r="QJI57" i="2"/>
  <c r="QJJ57" i="2"/>
  <c r="QJK57" i="2"/>
  <c r="QJL57" i="2"/>
  <c r="QJM57" i="2"/>
  <c r="QJN57" i="2"/>
  <c r="QJO57" i="2"/>
  <c r="QJP57" i="2"/>
  <c r="QJQ57" i="2"/>
  <c r="QJR57" i="2"/>
  <c r="QJS57" i="2"/>
  <c r="QJT57" i="2"/>
  <c r="QJU57" i="2"/>
  <c r="QJV57" i="2"/>
  <c r="QJW57" i="2"/>
  <c r="QJX57" i="2"/>
  <c r="QJY57" i="2"/>
  <c r="QJZ57" i="2"/>
  <c r="QKA57" i="2"/>
  <c r="QKB57" i="2"/>
  <c r="QKC57" i="2"/>
  <c r="QKD57" i="2"/>
  <c r="QKE57" i="2"/>
  <c r="QKF57" i="2"/>
  <c r="QKG57" i="2"/>
  <c r="QKH57" i="2"/>
  <c r="QKI57" i="2"/>
  <c r="QKJ57" i="2"/>
  <c r="QKK57" i="2"/>
  <c r="QKL57" i="2"/>
  <c r="QKM57" i="2"/>
  <c r="QKN57" i="2"/>
  <c r="QKO57" i="2"/>
  <c r="QKP57" i="2"/>
  <c r="QKQ57" i="2"/>
  <c r="QKR57" i="2"/>
  <c r="QKS57" i="2"/>
  <c r="QKT57" i="2"/>
  <c r="QKU57" i="2"/>
  <c r="QKV57" i="2"/>
  <c r="QKW57" i="2"/>
  <c r="QKX57" i="2"/>
  <c r="QKY57" i="2"/>
  <c r="QKZ57" i="2"/>
  <c r="QLA57" i="2"/>
  <c r="QLB57" i="2"/>
  <c r="QLC57" i="2"/>
  <c r="QLD57" i="2"/>
  <c r="QLE57" i="2"/>
  <c r="QLF57" i="2"/>
  <c r="QLG57" i="2"/>
  <c r="QLH57" i="2"/>
  <c r="QLI57" i="2"/>
  <c r="QLJ57" i="2"/>
  <c r="QLK57" i="2"/>
  <c r="QLL57" i="2"/>
  <c r="QLM57" i="2"/>
  <c r="QLN57" i="2"/>
  <c r="QLO57" i="2"/>
  <c r="QLP57" i="2"/>
  <c r="QLQ57" i="2"/>
  <c r="QLR57" i="2"/>
  <c r="QLS57" i="2"/>
  <c r="QLT57" i="2"/>
  <c r="QLU57" i="2"/>
  <c r="QLV57" i="2"/>
  <c r="QLW57" i="2"/>
  <c r="QLX57" i="2"/>
  <c r="QLY57" i="2"/>
  <c r="QLZ57" i="2"/>
  <c r="QMA57" i="2"/>
  <c r="QMB57" i="2"/>
  <c r="QMC57" i="2"/>
  <c r="QMD57" i="2"/>
  <c r="QME57" i="2"/>
  <c r="QMF57" i="2"/>
  <c r="QMG57" i="2"/>
  <c r="QMH57" i="2"/>
  <c r="QMI57" i="2"/>
  <c r="QMJ57" i="2"/>
  <c r="QMK57" i="2"/>
  <c r="QML57" i="2"/>
  <c r="QMM57" i="2"/>
  <c r="QMN57" i="2"/>
  <c r="QMO57" i="2"/>
  <c r="QMP57" i="2"/>
  <c r="QMQ57" i="2"/>
  <c r="QMR57" i="2"/>
  <c r="QMS57" i="2"/>
  <c r="QMT57" i="2"/>
  <c r="QMU57" i="2"/>
  <c r="QMV57" i="2"/>
  <c r="QMW57" i="2"/>
  <c r="QMX57" i="2"/>
  <c r="QMY57" i="2"/>
  <c r="QMZ57" i="2"/>
  <c r="QNA57" i="2"/>
  <c r="QNB57" i="2"/>
  <c r="QNC57" i="2"/>
  <c r="QND57" i="2"/>
  <c r="QNE57" i="2"/>
  <c r="QNF57" i="2"/>
  <c r="QNG57" i="2"/>
  <c r="QNH57" i="2"/>
  <c r="QNI57" i="2"/>
  <c r="QNJ57" i="2"/>
  <c r="QNK57" i="2"/>
  <c r="QNL57" i="2"/>
  <c r="QNM57" i="2"/>
  <c r="QNN57" i="2"/>
  <c r="QNO57" i="2"/>
  <c r="QNP57" i="2"/>
  <c r="QNQ57" i="2"/>
  <c r="QNR57" i="2"/>
  <c r="QNS57" i="2"/>
  <c r="QNT57" i="2"/>
  <c r="QNU57" i="2"/>
  <c r="QNV57" i="2"/>
  <c r="QNW57" i="2"/>
  <c r="QNX57" i="2"/>
  <c r="QNY57" i="2"/>
  <c r="QNZ57" i="2"/>
  <c r="QOA57" i="2"/>
  <c r="QOB57" i="2"/>
  <c r="QOC57" i="2"/>
  <c r="QOD57" i="2"/>
  <c r="QOE57" i="2"/>
  <c r="QOF57" i="2"/>
  <c r="QOG57" i="2"/>
  <c r="QOH57" i="2"/>
  <c r="QOI57" i="2"/>
  <c r="QOJ57" i="2"/>
  <c r="QOK57" i="2"/>
  <c r="QOL57" i="2"/>
  <c r="QOM57" i="2"/>
  <c r="QON57" i="2"/>
  <c r="QOO57" i="2"/>
  <c r="QOP57" i="2"/>
  <c r="QOQ57" i="2"/>
  <c r="QOR57" i="2"/>
  <c r="QOS57" i="2"/>
  <c r="QOT57" i="2"/>
  <c r="QOU57" i="2"/>
  <c r="QOV57" i="2"/>
  <c r="QOW57" i="2"/>
  <c r="QOX57" i="2"/>
  <c r="QOY57" i="2"/>
  <c r="QOZ57" i="2"/>
  <c r="QPA57" i="2"/>
  <c r="QPB57" i="2"/>
  <c r="QPC57" i="2"/>
  <c r="QPD57" i="2"/>
  <c r="QPE57" i="2"/>
  <c r="QPF57" i="2"/>
  <c r="QPG57" i="2"/>
  <c r="QPH57" i="2"/>
  <c r="QPI57" i="2"/>
  <c r="QPJ57" i="2"/>
  <c r="QPK57" i="2"/>
  <c r="QPL57" i="2"/>
  <c r="QPM57" i="2"/>
  <c r="QPN57" i="2"/>
  <c r="QPO57" i="2"/>
  <c r="QPP57" i="2"/>
  <c r="QPQ57" i="2"/>
  <c r="QPR57" i="2"/>
  <c r="QPS57" i="2"/>
  <c r="QPT57" i="2"/>
  <c r="QPU57" i="2"/>
  <c r="QPV57" i="2"/>
  <c r="QPW57" i="2"/>
  <c r="QPX57" i="2"/>
  <c r="QPY57" i="2"/>
  <c r="QPZ57" i="2"/>
  <c r="QQA57" i="2"/>
  <c r="QQB57" i="2"/>
  <c r="QQC57" i="2"/>
  <c r="QQD57" i="2"/>
  <c r="QQE57" i="2"/>
  <c r="QQF57" i="2"/>
  <c r="QQG57" i="2"/>
  <c r="QQH57" i="2"/>
  <c r="QQI57" i="2"/>
  <c r="QQJ57" i="2"/>
  <c r="QQK57" i="2"/>
  <c r="QQL57" i="2"/>
  <c r="QQM57" i="2"/>
  <c r="QQN57" i="2"/>
  <c r="QQO57" i="2"/>
  <c r="QQP57" i="2"/>
  <c r="QQQ57" i="2"/>
  <c r="QQR57" i="2"/>
  <c r="QQS57" i="2"/>
  <c r="QQT57" i="2"/>
  <c r="QQU57" i="2"/>
  <c r="QQV57" i="2"/>
  <c r="QQW57" i="2"/>
  <c r="QQX57" i="2"/>
  <c r="QQY57" i="2"/>
  <c r="QQZ57" i="2"/>
  <c r="QRA57" i="2"/>
  <c r="QRB57" i="2"/>
  <c r="QRC57" i="2"/>
  <c r="QRD57" i="2"/>
  <c r="QRE57" i="2"/>
  <c r="QRF57" i="2"/>
  <c r="QRG57" i="2"/>
  <c r="QRH57" i="2"/>
  <c r="QRI57" i="2"/>
  <c r="QRJ57" i="2"/>
  <c r="QRK57" i="2"/>
  <c r="QRL57" i="2"/>
  <c r="QRM57" i="2"/>
  <c r="QRN57" i="2"/>
  <c r="QRO57" i="2"/>
  <c r="QRP57" i="2"/>
  <c r="QRQ57" i="2"/>
  <c r="QRR57" i="2"/>
  <c r="QRS57" i="2"/>
  <c r="QRT57" i="2"/>
  <c r="QRU57" i="2"/>
  <c r="QRV57" i="2"/>
  <c r="QRW57" i="2"/>
  <c r="QRX57" i="2"/>
  <c r="QRY57" i="2"/>
  <c r="QRZ57" i="2"/>
  <c r="QSA57" i="2"/>
  <c r="QSB57" i="2"/>
  <c r="QSC57" i="2"/>
  <c r="QSD57" i="2"/>
  <c r="QSE57" i="2"/>
  <c r="QSF57" i="2"/>
  <c r="QSG57" i="2"/>
  <c r="QSH57" i="2"/>
  <c r="QSI57" i="2"/>
  <c r="QSJ57" i="2"/>
  <c r="QSK57" i="2"/>
  <c r="QSL57" i="2"/>
  <c r="QSM57" i="2"/>
  <c r="QSN57" i="2"/>
  <c r="QSO57" i="2"/>
  <c r="QSP57" i="2"/>
  <c r="QSQ57" i="2"/>
  <c r="QSR57" i="2"/>
  <c r="QSS57" i="2"/>
  <c r="QST57" i="2"/>
  <c r="QSU57" i="2"/>
  <c r="QSV57" i="2"/>
  <c r="QSW57" i="2"/>
  <c r="QSX57" i="2"/>
  <c r="QSY57" i="2"/>
  <c r="QSZ57" i="2"/>
  <c r="QTA57" i="2"/>
  <c r="QTB57" i="2"/>
  <c r="QTC57" i="2"/>
  <c r="QTD57" i="2"/>
  <c r="QTE57" i="2"/>
  <c r="QTF57" i="2"/>
  <c r="QTG57" i="2"/>
  <c r="QTH57" i="2"/>
  <c r="QTI57" i="2"/>
  <c r="QTJ57" i="2"/>
  <c r="QTK57" i="2"/>
  <c r="QTL57" i="2"/>
  <c r="QTM57" i="2"/>
  <c r="QTN57" i="2"/>
  <c r="QTO57" i="2"/>
  <c r="QTP57" i="2"/>
  <c r="QTQ57" i="2"/>
  <c r="QTR57" i="2"/>
  <c r="QTS57" i="2"/>
  <c r="QTT57" i="2"/>
  <c r="QTU57" i="2"/>
  <c r="QTV57" i="2"/>
  <c r="QTW57" i="2"/>
  <c r="QTX57" i="2"/>
  <c r="QTY57" i="2"/>
  <c r="QTZ57" i="2"/>
  <c r="QUA57" i="2"/>
  <c r="QUB57" i="2"/>
  <c r="QUC57" i="2"/>
  <c r="QUD57" i="2"/>
  <c r="QUE57" i="2"/>
  <c r="QUF57" i="2"/>
  <c r="QUG57" i="2"/>
  <c r="QUH57" i="2"/>
  <c r="QUI57" i="2"/>
  <c r="QUJ57" i="2"/>
  <c r="QUK57" i="2"/>
  <c r="QUL57" i="2"/>
  <c r="QUM57" i="2"/>
  <c r="QUN57" i="2"/>
  <c r="QUO57" i="2"/>
  <c r="QUP57" i="2"/>
  <c r="QUQ57" i="2"/>
  <c r="QUR57" i="2"/>
  <c r="QUS57" i="2"/>
  <c r="QUT57" i="2"/>
  <c r="QUU57" i="2"/>
  <c r="QUV57" i="2"/>
  <c r="QUW57" i="2"/>
  <c r="QUX57" i="2"/>
  <c r="QUY57" i="2"/>
  <c r="QUZ57" i="2"/>
  <c r="QVA57" i="2"/>
  <c r="QVB57" i="2"/>
  <c r="QVC57" i="2"/>
  <c r="QVD57" i="2"/>
  <c r="QVE57" i="2"/>
  <c r="QVF57" i="2"/>
  <c r="QVG57" i="2"/>
  <c r="QVH57" i="2"/>
  <c r="QVI57" i="2"/>
  <c r="QVJ57" i="2"/>
  <c r="QVK57" i="2"/>
  <c r="QVL57" i="2"/>
  <c r="QVM57" i="2"/>
  <c r="QVN57" i="2"/>
  <c r="QVO57" i="2"/>
  <c r="QVP57" i="2"/>
  <c r="QVQ57" i="2"/>
  <c r="QVR57" i="2"/>
  <c r="QVS57" i="2"/>
  <c r="QVT57" i="2"/>
  <c r="QVU57" i="2"/>
  <c r="QVV57" i="2"/>
  <c r="QVW57" i="2"/>
  <c r="QVX57" i="2"/>
  <c r="QVY57" i="2"/>
  <c r="QVZ57" i="2"/>
  <c r="QWA57" i="2"/>
  <c r="QWB57" i="2"/>
  <c r="QWC57" i="2"/>
  <c r="QWD57" i="2"/>
  <c r="QWE57" i="2"/>
  <c r="QWF57" i="2"/>
  <c r="QWG57" i="2"/>
  <c r="QWH57" i="2"/>
  <c r="QWI57" i="2"/>
  <c r="QWJ57" i="2"/>
  <c r="QWK57" i="2"/>
  <c r="QWL57" i="2"/>
  <c r="QWM57" i="2"/>
  <c r="QWN57" i="2"/>
  <c r="QWO57" i="2"/>
  <c r="QWP57" i="2"/>
  <c r="QWQ57" i="2"/>
  <c r="QWR57" i="2"/>
  <c r="QWS57" i="2"/>
  <c r="QWT57" i="2"/>
  <c r="QWU57" i="2"/>
  <c r="QWV57" i="2"/>
  <c r="QWW57" i="2"/>
  <c r="QWX57" i="2"/>
  <c r="QWY57" i="2"/>
  <c r="QWZ57" i="2"/>
  <c r="QXA57" i="2"/>
  <c r="QXB57" i="2"/>
  <c r="QXC57" i="2"/>
  <c r="QXD57" i="2"/>
  <c r="QXE57" i="2"/>
  <c r="QXF57" i="2"/>
  <c r="QXG57" i="2"/>
  <c r="QXH57" i="2"/>
  <c r="QXI57" i="2"/>
  <c r="QXJ57" i="2"/>
  <c r="QXK57" i="2"/>
  <c r="QXL57" i="2"/>
  <c r="QXM57" i="2"/>
  <c r="QXN57" i="2"/>
  <c r="QXO57" i="2"/>
  <c r="QXP57" i="2"/>
  <c r="QXQ57" i="2"/>
  <c r="QXR57" i="2"/>
  <c r="QXS57" i="2"/>
  <c r="QXT57" i="2"/>
  <c r="QXU57" i="2"/>
  <c r="QXV57" i="2"/>
  <c r="QXW57" i="2"/>
  <c r="QXX57" i="2"/>
  <c r="QXY57" i="2"/>
  <c r="QXZ57" i="2"/>
  <c r="QYA57" i="2"/>
  <c r="QYB57" i="2"/>
  <c r="QYC57" i="2"/>
  <c r="QYD57" i="2"/>
  <c r="QYE57" i="2"/>
  <c r="QYF57" i="2"/>
  <c r="QYG57" i="2"/>
  <c r="QYH57" i="2"/>
  <c r="QYI57" i="2"/>
  <c r="QYJ57" i="2"/>
  <c r="QYK57" i="2"/>
  <c r="QYL57" i="2"/>
  <c r="QYM57" i="2"/>
  <c r="QYN57" i="2"/>
  <c r="QYO57" i="2"/>
  <c r="QYP57" i="2"/>
  <c r="QYQ57" i="2"/>
  <c r="QYR57" i="2"/>
  <c r="QYS57" i="2"/>
  <c r="QYT57" i="2"/>
  <c r="QYU57" i="2"/>
  <c r="QYV57" i="2"/>
  <c r="QYW57" i="2"/>
  <c r="QYX57" i="2"/>
  <c r="QYY57" i="2"/>
  <c r="QYZ57" i="2"/>
  <c r="QZA57" i="2"/>
  <c r="QZB57" i="2"/>
  <c r="QZC57" i="2"/>
  <c r="QZD57" i="2"/>
  <c r="QZE57" i="2"/>
  <c r="QZF57" i="2"/>
  <c r="QZG57" i="2"/>
  <c r="QZH57" i="2"/>
  <c r="QZI57" i="2"/>
  <c r="QZJ57" i="2"/>
  <c r="QZK57" i="2"/>
  <c r="QZL57" i="2"/>
  <c r="QZM57" i="2"/>
  <c r="QZN57" i="2"/>
  <c r="QZO57" i="2"/>
  <c r="QZP57" i="2"/>
  <c r="QZQ57" i="2"/>
  <c r="QZR57" i="2"/>
  <c r="QZS57" i="2"/>
  <c r="QZT57" i="2"/>
  <c r="QZU57" i="2"/>
  <c r="QZV57" i="2"/>
  <c r="QZW57" i="2"/>
  <c r="QZX57" i="2"/>
  <c r="QZY57" i="2"/>
  <c r="QZZ57" i="2"/>
  <c r="RAA57" i="2"/>
  <c r="RAB57" i="2"/>
  <c r="RAC57" i="2"/>
  <c r="RAD57" i="2"/>
  <c r="RAE57" i="2"/>
  <c r="RAF57" i="2"/>
  <c r="RAG57" i="2"/>
  <c r="RAH57" i="2"/>
  <c r="RAI57" i="2"/>
  <c r="RAJ57" i="2"/>
  <c r="RAK57" i="2"/>
  <c r="RAL57" i="2"/>
  <c r="RAM57" i="2"/>
  <c r="RAN57" i="2"/>
  <c r="RAO57" i="2"/>
  <c r="RAP57" i="2"/>
  <c r="RAQ57" i="2"/>
  <c r="RAR57" i="2"/>
  <c r="RAS57" i="2"/>
  <c r="RAT57" i="2"/>
  <c r="RAU57" i="2"/>
  <c r="RAV57" i="2"/>
  <c r="RAW57" i="2"/>
  <c r="RAX57" i="2"/>
  <c r="RAY57" i="2"/>
  <c r="RAZ57" i="2"/>
  <c r="RBA57" i="2"/>
  <c r="RBB57" i="2"/>
  <c r="RBC57" i="2"/>
  <c r="RBD57" i="2"/>
  <c r="RBE57" i="2"/>
  <c r="RBF57" i="2"/>
  <c r="RBG57" i="2"/>
  <c r="RBH57" i="2"/>
  <c r="RBI57" i="2"/>
  <c r="RBJ57" i="2"/>
  <c r="RBK57" i="2"/>
  <c r="RBL57" i="2"/>
  <c r="RBM57" i="2"/>
  <c r="RBN57" i="2"/>
  <c r="RBO57" i="2"/>
  <c r="RBP57" i="2"/>
  <c r="RBQ57" i="2"/>
  <c r="RBR57" i="2"/>
  <c r="RBS57" i="2"/>
  <c r="RBT57" i="2"/>
  <c r="RBU57" i="2"/>
  <c r="RBV57" i="2"/>
  <c r="RBW57" i="2"/>
  <c r="RBX57" i="2"/>
  <c r="RBY57" i="2"/>
  <c r="RBZ57" i="2"/>
  <c r="RCA57" i="2"/>
  <c r="RCB57" i="2"/>
  <c r="RCC57" i="2"/>
  <c r="RCD57" i="2"/>
  <c r="RCE57" i="2"/>
  <c r="RCF57" i="2"/>
  <c r="RCG57" i="2"/>
  <c r="RCH57" i="2"/>
  <c r="RCI57" i="2"/>
  <c r="RCJ57" i="2"/>
  <c r="RCK57" i="2"/>
  <c r="RCL57" i="2"/>
  <c r="RCM57" i="2"/>
  <c r="RCN57" i="2"/>
  <c r="RCO57" i="2"/>
  <c r="RCP57" i="2"/>
  <c r="RCQ57" i="2"/>
  <c r="RCR57" i="2"/>
  <c r="RCS57" i="2"/>
  <c r="RCT57" i="2"/>
  <c r="RCU57" i="2"/>
  <c r="RCV57" i="2"/>
  <c r="RCW57" i="2"/>
  <c r="RCX57" i="2"/>
  <c r="RCY57" i="2"/>
  <c r="RCZ57" i="2"/>
  <c r="RDA57" i="2"/>
  <c r="RDB57" i="2"/>
  <c r="RDC57" i="2"/>
  <c r="RDD57" i="2"/>
  <c r="RDE57" i="2"/>
  <c r="RDF57" i="2"/>
  <c r="RDG57" i="2"/>
  <c r="RDH57" i="2"/>
  <c r="RDI57" i="2"/>
  <c r="RDJ57" i="2"/>
  <c r="RDK57" i="2"/>
  <c r="RDL57" i="2"/>
  <c r="RDM57" i="2"/>
  <c r="RDN57" i="2"/>
  <c r="RDO57" i="2"/>
  <c r="RDP57" i="2"/>
  <c r="RDQ57" i="2"/>
  <c r="RDR57" i="2"/>
  <c r="RDS57" i="2"/>
  <c r="RDT57" i="2"/>
  <c r="RDU57" i="2"/>
  <c r="RDV57" i="2"/>
  <c r="RDW57" i="2"/>
  <c r="RDX57" i="2"/>
  <c r="RDY57" i="2"/>
  <c r="RDZ57" i="2"/>
  <c r="REA57" i="2"/>
  <c r="REB57" i="2"/>
  <c r="REC57" i="2"/>
  <c r="RED57" i="2"/>
  <c r="REE57" i="2"/>
  <c r="REF57" i="2"/>
  <c r="REG57" i="2"/>
  <c r="REH57" i="2"/>
  <c r="REI57" i="2"/>
  <c r="REJ57" i="2"/>
  <c r="REK57" i="2"/>
  <c r="REL57" i="2"/>
  <c r="REM57" i="2"/>
  <c r="REN57" i="2"/>
  <c r="REO57" i="2"/>
  <c r="REP57" i="2"/>
  <c r="REQ57" i="2"/>
  <c r="RER57" i="2"/>
  <c r="RES57" i="2"/>
  <c r="RET57" i="2"/>
  <c r="REU57" i="2"/>
  <c r="REV57" i="2"/>
  <c r="REW57" i="2"/>
  <c r="REX57" i="2"/>
  <c r="REY57" i="2"/>
  <c r="REZ57" i="2"/>
  <c r="RFA57" i="2"/>
  <c r="RFB57" i="2"/>
  <c r="RFC57" i="2"/>
  <c r="RFD57" i="2"/>
  <c r="RFE57" i="2"/>
  <c r="RFF57" i="2"/>
  <c r="RFG57" i="2"/>
  <c r="RFH57" i="2"/>
  <c r="RFI57" i="2"/>
  <c r="RFJ57" i="2"/>
  <c r="RFK57" i="2"/>
  <c r="RFL57" i="2"/>
  <c r="RFM57" i="2"/>
  <c r="RFN57" i="2"/>
  <c r="RFO57" i="2"/>
  <c r="RFP57" i="2"/>
  <c r="RFQ57" i="2"/>
  <c r="RFR57" i="2"/>
  <c r="RFS57" i="2"/>
  <c r="RFT57" i="2"/>
  <c r="RFU57" i="2"/>
  <c r="RFV57" i="2"/>
  <c r="RFW57" i="2"/>
  <c r="RFX57" i="2"/>
  <c r="RFY57" i="2"/>
  <c r="RFZ57" i="2"/>
  <c r="RGA57" i="2"/>
  <c r="RGB57" i="2"/>
  <c r="RGC57" i="2"/>
  <c r="RGD57" i="2"/>
  <c r="RGE57" i="2"/>
  <c r="RGF57" i="2"/>
  <c r="RGG57" i="2"/>
  <c r="RGH57" i="2"/>
  <c r="RGI57" i="2"/>
  <c r="RGJ57" i="2"/>
  <c r="RGK57" i="2"/>
  <c r="RGL57" i="2"/>
  <c r="RGM57" i="2"/>
  <c r="RGN57" i="2"/>
  <c r="RGO57" i="2"/>
  <c r="RGP57" i="2"/>
  <c r="RGQ57" i="2"/>
  <c r="RGR57" i="2"/>
  <c r="RGS57" i="2"/>
  <c r="RGT57" i="2"/>
  <c r="RGU57" i="2"/>
  <c r="RGV57" i="2"/>
  <c r="RGW57" i="2"/>
  <c r="RGX57" i="2"/>
  <c r="RGY57" i="2"/>
  <c r="RGZ57" i="2"/>
  <c r="RHA57" i="2"/>
  <c r="RHB57" i="2"/>
  <c r="RHC57" i="2"/>
  <c r="RHD57" i="2"/>
  <c r="RHE57" i="2"/>
  <c r="RHF57" i="2"/>
  <c r="RHG57" i="2"/>
  <c r="RHH57" i="2"/>
  <c r="RHI57" i="2"/>
  <c r="RHJ57" i="2"/>
  <c r="RHK57" i="2"/>
  <c r="RHL57" i="2"/>
  <c r="RHM57" i="2"/>
  <c r="RHN57" i="2"/>
  <c r="RHO57" i="2"/>
  <c r="RHP57" i="2"/>
  <c r="RHQ57" i="2"/>
  <c r="RHR57" i="2"/>
  <c r="RHS57" i="2"/>
  <c r="RHT57" i="2"/>
  <c r="RHU57" i="2"/>
  <c r="RHV57" i="2"/>
  <c r="RHW57" i="2"/>
  <c r="RHX57" i="2"/>
  <c r="RHY57" i="2"/>
  <c r="RHZ57" i="2"/>
  <c r="RIA57" i="2"/>
  <c r="RIB57" i="2"/>
  <c r="RIC57" i="2"/>
  <c r="RID57" i="2"/>
  <c r="RIE57" i="2"/>
  <c r="RIF57" i="2"/>
  <c r="RIG57" i="2"/>
  <c r="RIH57" i="2"/>
  <c r="RII57" i="2"/>
  <c r="RIJ57" i="2"/>
  <c r="RIK57" i="2"/>
  <c r="RIL57" i="2"/>
  <c r="RIM57" i="2"/>
  <c r="RIN57" i="2"/>
  <c r="RIO57" i="2"/>
  <c r="RIP57" i="2"/>
  <c r="RIQ57" i="2"/>
  <c r="RIR57" i="2"/>
  <c r="RIS57" i="2"/>
  <c r="RIT57" i="2"/>
  <c r="RIU57" i="2"/>
  <c r="RIV57" i="2"/>
  <c r="RIW57" i="2"/>
  <c r="RIX57" i="2"/>
  <c r="RIY57" i="2"/>
  <c r="RIZ57" i="2"/>
  <c r="RJA57" i="2"/>
  <c r="RJB57" i="2"/>
  <c r="RJC57" i="2"/>
  <c r="RJD57" i="2"/>
  <c r="RJE57" i="2"/>
  <c r="RJF57" i="2"/>
  <c r="RJG57" i="2"/>
  <c r="RJH57" i="2"/>
  <c r="RJI57" i="2"/>
  <c r="RJJ57" i="2"/>
  <c r="RJK57" i="2"/>
  <c r="RJL57" i="2"/>
  <c r="RJM57" i="2"/>
  <c r="RJN57" i="2"/>
  <c r="RJO57" i="2"/>
  <c r="RJP57" i="2"/>
  <c r="RJQ57" i="2"/>
  <c r="RJR57" i="2"/>
  <c r="RJS57" i="2"/>
  <c r="RJT57" i="2"/>
  <c r="RJU57" i="2"/>
  <c r="RJV57" i="2"/>
  <c r="RJW57" i="2"/>
  <c r="RJX57" i="2"/>
  <c r="RJY57" i="2"/>
  <c r="RJZ57" i="2"/>
  <c r="RKA57" i="2"/>
  <c r="RKB57" i="2"/>
  <c r="RKC57" i="2"/>
  <c r="RKD57" i="2"/>
  <c r="RKE57" i="2"/>
  <c r="RKF57" i="2"/>
  <c r="RKG57" i="2"/>
  <c r="RKH57" i="2"/>
  <c r="RKI57" i="2"/>
  <c r="RKJ57" i="2"/>
  <c r="RKK57" i="2"/>
  <c r="RKL57" i="2"/>
  <c r="RKM57" i="2"/>
  <c r="RKN57" i="2"/>
  <c r="RKO57" i="2"/>
  <c r="RKP57" i="2"/>
  <c r="RKQ57" i="2"/>
  <c r="RKR57" i="2"/>
  <c r="RKS57" i="2"/>
  <c r="RKT57" i="2"/>
  <c r="RKU57" i="2"/>
  <c r="RKV57" i="2"/>
  <c r="RKW57" i="2"/>
  <c r="RKX57" i="2"/>
  <c r="RKY57" i="2"/>
  <c r="RKZ57" i="2"/>
  <c r="RLA57" i="2"/>
  <c r="RLB57" i="2"/>
  <c r="RLC57" i="2"/>
  <c r="RLD57" i="2"/>
  <c r="RLE57" i="2"/>
  <c r="RLF57" i="2"/>
  <c r="RLG57" i="2"/>
  <c r="RLH57" i="2"/>
  <c r="RLI57" i="2"/>
  <c r="RLJ57" i="2"/>
  <c r="RLK57" i="2"/>
  <c r="RLL57" i="2"/>
  <c r="RLM57" i="2"/>
  <c r="RLN57" i="2"/>
  <c r="RLO57" i="2"/>
  <c r="RLP57" i="2"/>
  <c r="RLQ57" i="2"/>
  <c r="RLR57" i="2"/>
  <c r="RLS57" i="2"/>
  <c r="RLT57" i="2"/>
  <c r="RLU57" i="2"/>
  <c r="RLV57" i="2"/>
  <c r="RLW57" i="2"/>
  <c r="RLX57" i="2"/>
  <c r="RLY57" i="2"/>
  <c r="RLZ57" i="2"/>
  <c r="RMA57" i="2"/>
  <c r="RMB57" i="2"/>
  <c r="RMC57" i="2"/>
  <c r="RMD57" i="2"/>
  <c r="RME57" i="2"/>
  <c r="RMF57" i="2"/>
  <c r="RMG57" i="2"/>
  <c r="RMH57" i="2"/>
  <c r="RMI57" i="2"/>
  <c r="RMJ57" i="2"/>
  <c r="RMK57" i="2"/>
  <c r="RML57" i="2"/>
  <c r="RMM57" i="2"/>
  <c r="RMN57" i="2"/>
  <c r="RMO57" i="2"/>
  <c r="RMP57" i="2"/>
  <c r="RMQ57" i="2"/>
  <c r="RMR57" i="2"/>
  <c r="RMS57" i="2"/>
  <c r="RMT57" i="2"/>
  <c r="RMU57" i="2"/>
  <c r="RMV57" i="2"/>
  <c r="RMW57" i="2"/>
  <c r="RMX57" i="2"/>
  <c r="RMY57" i="2"/>
  <c r="RMZ57" i="2"/>
  <c r="RNA57" i="2"/>
  <c r="RNB57" i="2"/>
  <c r="RNC57" i="2"/>
  <c r="RND57" i="2"/>
  <c r="RNE57" i="2"/>
  <c r="RNF57" i="2"/>
  <c r="RNG57" i="2"/>
  <c r="RNH57" i="2"/>
  <c r="RNI57" i="2"/>
  <c r="RNJ57" i="2"/>
  <c r="RNK57" i="2"/>
  <c r="RNL57" i="2"/>
  <c r="RNM57" i="2"/>
  <c r="RNN57" i="2"/>
  <c r="RNO57" i="2"/>
  <c r="RNP57" i="2"/>
  <c r="RNQ57" i="2"/>
  <c r="RNR57" i="2"/>
  <c r="RNS57" i="2"/>
  <c r="RNT57" i="2"/>
  <c r="RNU57" i="2"/>
  <c r="RNV57" i="2"/>
  <c r="RNW57" i="2"/>
  <c r="RNX57" i="2"/>
  <c r="RNY57" i="2"/>
  <c r="RNZ57" i="2"/>
  <c r="ROA57" i="2"/>
  <c r="ROB57" i="2"/>
  <c r="ROC57" i="2"/>
  <c r="ROD57" i="2"/>
  <c r="ROE57" i="2"/>
  <c r="ROF57" i="2"/>
  <c r="ROG57" i="2"/>
  <c r="ROH57" i="2"/>
  <c r="ROI57" i="2"/>
  <c r="ROJ57" i="2"/>
  <c r="ROK57" i="2"/>
  <c r="ROL57" i="2"/>
  <c r="ROM57" i="2"/>
  <c r="RON57" i="2"/>
  <c r="ROO57" i="2"/>
  <c r="ROP57" i="2"/>
  <c r="ROQ57" i="2"/>
  <c r="ROR57" i="2"/>
  <c r="ROS57" i="2"/>
  <c r="ROT57" i="2"/>
  <c r="ROU57" i="2"/>
  <c r="ROV57" i="2"/>
  <c r="ROW57" i="2"/>
  <c r="ROX57" i="2"/>
  <c r="ROY57" i="2"/>
  <c r="ROZ57" i="2"/>
  <c r="RPA57" i="2"/>
  <c r="RPB57" i="2"/>
  <c r="RPC57" i="2"/>
  <c r="RPD57" i="2"/>
  <c r="RPE57" i="2"/>
  <c r="RPF57" i="2"/>
  <c r="RPG57" i="2"/>
  <c r="RPH57" i="2"/>
  <c r="RPI57" i="2"/>
  <c r="RPJ57" i="2"/>
  <c r="RPK57" i="2"/>
  <c r="RPL57" i="2"/>
  <c r="RPM57" i="2"/>
  <c r="RPN57" i="2"/>
  <c r="RPO57" i="2"/>
  <c r="RPP57" i="2"/>
  <c r="RPQ57" i="2"/>
  <c r="RPR57" i="2"/>
  <c r="RPS57" i="2"/>
  <c r="RPT57" i="2"/>
  <c r="RPU57" i="2"/>
  <c r="RPV57" i="2"/>
  <c r="RPW57" i="2"/>
  <c r="RPX57" i="2"/>
  <c r="RPY57" i="2"/>
  <c r="RPZ57" i="2"/>
  <c r="RQA57" i="2"/>
  <c r="RQB57" i="2"/>
  <c r="RQC57" i="2"/>
  <c r="RQD57" i="2"/>
  <c r="RQE57" i="2"/>
  <c r="RQF57" i="2"/>
  <c r="RQG57" i="2"/>
  <c r="RQH57" i="2"/>
  <c r="RQI57" i="2"/>
  <c r="RQJ57" i="2"/>
  <c r="RQK57" i="2"/>
  <c r="RQL57" i="2"/>
  <c r="RQM57" i="2"/>
  <c r="RQN57" i="2"/>
  <c r="RQO57" i="2"/>
  <c r="RQP57" i="2"/>
  <c r="RQQ57" i="2"/>
  <c r="RQR57" i="2"/>
  <c r="RQS57" i="2"/>
  <c r="RQT57" i="2"/>
  <c r="RQU57" i="2"/>
  <c r="RQV57" i="2"/>
  <c r="RQW57" i="2"/>
  <c r="RQX57" i="2"/>
  <c r="RQY57" i="2"/>
  <c r="RQZ57" i="2"/>
  <c r="RRA57" i="2"/>
  <c r="RRB57" i="2"/>
  <c r="RRC57" i="2"/>
  <c r="RRD57" i="2"/>
  <c r="RRE57" i="2"/>
  <c r="RRF57" i="2"/>
  <c r="RRG57" i="2"/>
  <c r="RRH57" i="2"/>
  <c r="RRI57" i="2"/>
  <c r="RRJ57" i="2"/>
  <c r="RRK57" i="2"/>
  <c r="RRL57" i="2"/>
  <c r="RRM57" i="2"/>
  <c r="RRN57" i="2"/>
  <c r="RRO57" i="2"/>
  <c r="RRP57" i="2"/>
  <c r="RRQ57" i="2"/>
  <c r="RRR57" i="2"/>
  <c r="RRS57" i="2"/>
  <c r="RRT57" i="2"/>
  <c r="RRU57" i="2"/>
  <c r="RRV57" i="2"/>
  <c r="RRW57" i="2"/>
  <c r="RRX57" i="2"/>
  <c r="RRY57" i="2"/>
  <c r="RRZ57" i="2"/>
  <c r="RSA57" i="2"/>
  <c r="RSB57" i="2"/>
  <c r="RSC57" i="2"/>
  <c r="RSD57" i="2"/>
  <c r="RSE57" i="2"/>
  <c r="RSF57" i="2"/>
  <c r="RSG57" i="2"/>
  <c r="RSH57" i="2"/>
  <c r="RSI57" i="2"/>
  <c r="RSJ57" i="2"/>
  <c r="RSK57" i="2"/>
  <c r="RSL57" i="2"/>
  <c r="RSM57" i="2"/>
  <c r="RSN57" i="2"/>
  <c r="RSO57" i="2"/>
  <c r="RSP57" i="2"/>
  <c r="RSQ57" i="2"/>
  <c r="RSR57" i="2"/>
  <c r="RSS57" i="2"/>
  <c r="RST57" i="2"/>
  <c r="RSU57" i="2"/>
  <c r="RSV57" i="2"/>
  <c r="RSW57" i="2"/>
  <c r="RSX57" i="2"/>
  <c r="RSY57" i="2"/>
  <c r="RSZ57" i="2"/>
  <c r="RTA57" i="2"/>
  <c r="RTB57" i="2"/>
  <c r="RTC57" i="2"/>
  <c r="RTD57" i="2"/>
  <c r="RTE57" i="2"/>
  <c r="RTF57" i="2"/>
  <c r="RTG57" i="2"/>
  <c r="RTH57" i="2"/>
  <c r="RTI57" i="2"/>
  <c r="RTJ57" i="2"/>
  <c r="RTK57" i="2"/>
  <c r="RTL57" i="2"/>
  <c r="RTM57" i="2"/>
  <c r="RTN57" i="2"/>
  <c r="RTO57" i="2"/>
  <c r="RTP57" i="2"/>
  <c r="RTQ57" i="2"/>
  <c r="RTR57" i="2"/>
  <c r="RTS57" i="2"/>
  <c r="RTT57" i="2"/>
  <c r="RTU57" i="2"/>
  <c r="RTV57" i="2"/>
  <c r="RTW57" i="2"/>
  <c r="RTX57" i="2"/>
  <c r="RTY57" i="2"/>
  <c r="RTZ57" i="2"/>
  <c r="RUA57" i="2"/>
  <c r="RUB57" i="2"/>
  <c r="RUC57" i="2"/>
  <c r="RUD57" i="2"/>
  <c r="RUE57" i="2"/>
  <c r="RUF57" i="2"/>
  <c r="RUG57" i="2"/>
  <c r="RUH57" i="2"/>
  <c r="RUI57" i="2"/>
  <c r="RUJ57" i="2"/>
  <c r="RUK57" i="2"/>
  <c r="RUL57" i="2"/>
  <c r="RUM57" i="2"/>
  <c r="RUN57" i="2"/>
  <c r="RUO57" i="2"/>
  <c r="RUP57" i="2"/>
  <c r="RUQ57" i="2"/>
  <c r="RUR57" i="2"/>
  <c r="RUS57" i="2"/>
  <c r="RUT57" i="2"/>
  <c r="RUU57" i="2"/>
  <c r="RUV57" i="2"/>
  <c r="RUW57" i="2"/>
  <c r="RUX57" i="2"/>
  <c r="RUY57" i="2"/>
  <c r="RUZ57" i="2"/>
  <c r="RVA57" i="2"/>
  <c r="RVB57" i="2"/>
  <c r="RVC57" i="2"/>
  <c r="RVD57" i="2"/>
  <c r="RVE57" i="2"/>
  <c r="RVF57" i="2"/>
  <c r="RVG57" i="2"/>
  <c r="RVH57" i="2"/>
  <c r="RVI57" i="2"/>
  <c r="RVJ57" i="2"/>
  <c r="RVK57" i="2"/>
  <c r="RVL57" i="2"/>
  <c r="RVM57" i="2"/>
  <c r="RVN57" i="2"/>
  <c r="RVO57" i="2"/>
  <c r="RVP57" i="2"/>
  <c r="RVQ57" i="2"/>
  <c r="RVR57" i="2"/>
  <c r="RVS57" i="2"/>
  <c r="RVT57" i="2"/>
  <c r="RVU57" i="2"/>
  <c r="RVV57" i="2"/>
  <c r="RVW57" i="2"/>
  <c r="RVX57" i="2"/>
  <c r="RVY57" i="2"/>
  <c r="RVZ57" i="2"/>
  <c r="RWA57" i="2"/>
  <c r="RWB57" i="2"/>
  <c r="RWC57" i="2"/>
  <c r="RWD57" i="2"/>
  <c r="RWE57" i="2"/>
  <c r="RWF57" i="2"/>
  <c r="RWG57" i="2"/>
  <c r="RWH57" i="2"/>
  <c r="RWI57" i="2"/>
  <c r="RWJ57" i="2"/>
  <c r="RWK57" i="2"/>
  <c r="RWL57" i="2"/>
  <c r="RWM57" i="2"/>
  <c r="RWN57" i="2"/>
  <c r="RWO57" i="2"/>
  <c r="RWP57" i="2"/>
  <c r="RWQ57" i="2"/>
  <c r="RWR57" i="2"/>
  <c r="RWS57" i="2"/>
  <c r="RWT57" i="2"/>
  <c r="RWU57" i="2"/>
  <c r="RWV57" i="2"/>
  <c r="RWW57" i="2"/>
  <c r="RWX57" i="2"/>
  <c r="RWY57" i="2"/>
  <c r="RWZ57" i="2"/>
  <c r="RXA57" i="2"/>
  <c r="RXB57" i="2"/>
  <c r="RXC57" i="2"/>
  <c r="RXD57" i="2"/>
  <c r="RXE57" i="2"/>
  <c r="RXF57" i="2"/>
  <c r="RXG57" i="2"/>
  <c r="RXH57" i="2"/>
  <c r="RXI57" i="2"/>
  <c r="RXJ57" i="2"/>
  <c r="RXK57" i="2"/>
  <c r="RXL57" i="2"/>
  <c r="RXM57" i="2"/>
  <c r="RXN57" i="2"/>
  <c r="RXO57" i="2"/>
  <c r="RXP57" i="2"/>
  <c r="RXQ57" i="2"/>
  <c r="RXR57" i="2"/>
  <c r="RXS57" i="2"/>
  <c r="RXT57" i="2"/>
  <c r="RXU57" i="2"/>
  <c r="RXV57" i="2"/>
  <c r="RXW57" i="2"/>
  <c r="RXX57" i="2"/>
  <c r="RXY57" i="2"/>
  <c r="RXZ57" i="2"/>
  <c r="RYA57" i="2"/>
  <c r="RYB57" i="2"/>
  <c r="RYC57" i="2"/>
  <c r="RYD57" i="2"/>
  <c r="RYE57" i="2"/>
  <c r="RYF57" i="2"/>
  <c r="RYG57" i="2"/>
  <c r="RYH57" i="2"/>
  <c r="RYI57" i="2"/>
  <c r="RYJ57" i="2"/>
  <c r="RYK57" i="2"/>
  <c r="RYL57" i="2"/>
  <c r="RYM57" i="2"/>
  <c r="RYN57" i="2"/>
  <c r="RYO57" i="2"/>
  <c r="RYP57" i="2"/>
  <c r="RYQ57" i="2"/>
  <c r="RYR57" i="2"/>
  <c r="RYS57" i="2"/>
  <c r="RYT57" i="2"/>
  <c r="RYU57" i="2"/>
  <c r="RYV57" i="2"/>
  <c r="RYW57" i="2"/>
  <c r="RYX57" i="2"/>
  <c r="RYY57" i="2"/>
  <c r="RYZ57" i="2"/>
  <c r="RZA57" i="2"/>
  <c r="RZB57" i="2"/>
  <c r="RZC57" i="2"/>
  <c r="RZD57" i="2"/>
  <c r="RZE57" i="2"/>
  <c r="RZF57" i="2"/>
  <c r="RZG57" i="2"/>
  <c r="RZH57" i="2"/>
  <c r="RZI57" i="2"/>
  <c r="RZJ57" i="2"/>
  <c r="RZK57" i="2"/>
  <c r="RZL57" i="2"/>
  <c r="RZM57" i="2"/>
  <c r="RZN57" i="2"/>
  <c r="RZO57" i="2"/>
  <c r="RZP57" i="2"/>
  <c r="RZQ57" i="2"/>
  <c r="RZR57" i="2"/>
  <c r="RZS57" i="2"/>
  <c r="RZT57" i="2"/>
  <c r="RZU57" i="2"/>
  <c r="RZV57" i="2"/>
  <c r="RZW57" i="2"/>
  <c r="RZX57" i="2"/>
  <c r="RZY57" i="2"/>
  <c r="RZZ57" i="2"/>
  <c r="SAA57" i="2"/>
  <c r="SAB57" i="2"/>
  <c r="SAC57" i="2"/>
  <c r="SAD57" i="2"/>
  <c r="SAE57" i="2"/>
  <c r="SAF57" i="2"/>
  <c r="SAG57" i="2"/>
  <c r="SAH57" i="2"/>
  <c r="SAI57" i="2"/>
  <c r="SAJ57" i="2"/>
  <c r="SAK57" i="2"/>
  <c r="SAL57" i="2"/>
  <c r="SAM57" i="2"/>
  <c r="SAN57" i="2"/>
  <c r="SAO57" i="2"/>
  <c r="SAP57" i="2"/>
  <c r="SAQ57" i="2"/>
  <c r="SAR57" i="2"/>
  <c r="SAS57" i="2"/>
  <c r="SAT57" i="2"/>
  <c r="SAU57" i="2"/>
  <c r="SAV57" i="2"/>
  <c r="SAW57" i="2"/>
  <c r="SAX57" i="2"/>
  <c r="SAY57" i="2"/>
  <c r="SAZ57" i="2"/>
  <c r="SBA57" i="2"/>
  <c r="SBB57" i="2"/>
  <c r="SBC57" i="2"/>
  <c r="SBD57" i="2"/>
  <c r="SBE57" i="2"/>
  <c r="SBF57" i="2"/>
  <c r="SBG57" i="2"/>
  <c r="SBH57" i="2"/>
  <c r="SBI57" i="2"/>
  <c r="SBJ57" i="2"/>
  <c r="SBK57" i="2"/>
  <c r="SBL57" i="2"/>
  <c r="SBM57" i="2"/>
  <c r="SBN57" i="2"/>
  <c r="SBO57" i="2"/>
  <c r="SBP57" i="2"/>
  <c r="SBQ57" i="2"/>
  <c r="SBR57" i="2"/>
  <c r="SBS57" i="2"/>
  <c r="SBT57" i="2"/>
  <c r="SBU57" i="2"/>
  <c r="SBV57" i="2"/>
  <c r="SBW57" i="2"/>
  <c r="SBX57" i="2"/>
  <c r="SBY57" i="2"/>
  <c r="SBZ57" i="2"/>
  <c r="SCA57" i="2"/>
  <c r="SCB57" i="2"/>
  <c r="SCC57" i="2"/>
  <c r="SCD57" i="2"/>
  <c r="SCE57" i="2"/>
  <c r="SCF57" i="2"/>
  <c r="SCG57" i="2"/>
  <c r="SCH57" i="2"/>
  <c r="SCI57" i="2"/>
  <c r="SCJ57" i="2"/>
  <c r="SCK57" i="2"/>
  <c r="SCL57" i="2"/>
  <c r="SCM57" i="2"/>
  <c r="SCN57" i="2"/>
  <c r="SCO57" i="2"/>
  <c r="SCP57" i="2"/>
  <c r="SCQ57" i="2"/>
  <c r="SCR57" i="2"/>
  <c r="SCS57" i="2"/>
  <c r="SCT57" i="2"/>
  <c r="SCU57" i="2"/>
  <c r="SCV57" i="2"/>
  <c r="SCW57" i="2"/>
  <c r="SCX57" i="2"/>
  <c r="SCY57" i="2"/>
  <c r="SCZ57" i="2"/>
  <c r="SDA57" i="2"/>
  <c r="SDB57" i="2"/>
  <c r="SDC57" i="2"/>
  <c r="SDD57" i="2"/>
  <c r="SDE57" i="2"/>
  <c r="SDF57" i="2"/>
  <c r="SDG57" i="2"/>
  <c r="SDH57" i="2"/>
  <c r="SDI57" i="2"/>
  <c r="SDJ57" i="2"/>
  <c r="SDK57" i="2"/>
  <c r="SDL57" i="2"/>
  <c r="SDM57" i="2"/>
  <c r="SDN57" i="2"/>
  <c r="SDO57" i="2"/>
  <c r="SDP57" i="2"/>
  <c r="SDQ57" i="2"/>
  <c r="SDR57" i="2"/>
  <c r="SDS57" i="2"/>
  <c r="SDT57" i="2"/>
  <c r="SDU57" i="2"/>
  <c r="SDV57" i="2"/>
  <c r="SDW57" i="2"/>
  <c r="SDX57" i="2"/>
  <c r="SDY57" i="2"/>
  <c r="SDZ57" i="2"/>
  <c r="SEA57" i="2"/>
  <c r="SEB57" i="2"/>
  <c r="SEC57" i="2"/>
  <c r="SED57" i="2"/>
  <c r="SEE57" i="2"/>
  <c r="SEF57" i="2"/>
  <c r="SEG57" i="2"/>
  <c r="SEH57" i="2"/>
  <c r="SEI57" i="2"/>
  <c r="SEJ57" i="2"/>
  <c r="SEK57" i="2"/>
  <c r="SEL57" i="2"/>
  <c r="SEM57" i="2"/>
  <c r="SEN57" i="2"/>
  <c r="SEO57" i="2"/>
  <c r="SEP57" i="2"/>
  <c r="SEQ57" i="2"/>
  <c r="SER57" i="2"/>
  <c r="SES57" i="2"/>
  <c r="SET57" i="2"/>
  <c r="SEU57" i="2"/>
  <c r="SEV57" i="2"/>
  <c r="SEW57" i="2"/>
  <c r="SEX57" i="2"/>
  <c r="SEY57" i="2"/>
  <c r="SEZ57" i="2"/>
  <c r="SFA57" i="2"/>
  <c r="SFB57" i="2"/>
  <c r="SFC57" i="2"/>
  <c r="SFD57" i="2"/>
  <c r="SFE57" i="2"/>
  <c r="SFF57" i="2"/>
  <c r="SFG57" i="2"/>
  <c r="SFH57" i="2"/>
  <c r="SFI57" i="2"/>
  <c r="SFJ57" i="2"/>
  <c r="SFK57" i="2"/>
  <c r="SFL57" i="2"/>
  <c r="SFM57" i="2"/>
  <c r="SFN57" i="2"/>
  <c r="SFO57" i="2"/>
  <c r="SFP57" i="2"/>
  <c r="SFQ57" i="2"/>
  <c r="SFR57" i="2"/>
  <c r="SFS57" i="2"/>
  <c r="SFT57" i="2"/>
  <c r="SFU57" i="2"/>
  <c r="SFV57" i="2"/>
  <c r="SFW57" i="2"/>
  <c r="SFX57" i="2"/>
  <c r="SFY57" i="2"/>
  <c r="SFZ57" i="2"/>
  <c r="SGA57" i="2"/>
  <c r="SGB57" i="2"/>
  <c r="SGC57" i="2"/>
  <c r="SGD57" i="2"/>
  <c r="SGE57" i="2"/>
  <c r="SGF57" i="2"/>
  <c r="SGG57" i="2"/>
  <c r="SGH57" i="2"/>
  <c r="SGI57" i="2"/>
  <c r="SGJ57" i="2"/>
  <c r="SGK57" i="2"/>
  <c r="SGL57" i="2"/>
  <c r="SGM57" i="2"/>
  <c r="SGN57" i="2"/>
  <c r="SGO57" i="2"/>
  <c r="SGP57" i="2"/>
  <c r="SGQ57" i="2"/>
  <c r="SGR57" i="2"/>
  <c r="SGS57" i="2"/>
  <c r="SGT57" i="2"/>
  <c r="SGU57" i="2"/>
  <c r="SGV57" i="2"/>
  <c r="SGW57" i="2"/>
  <c r="SGX57" i="2"/>
  <c r="SGY57" i="2"/>
  <c r="SGZ57" i="2"/>
  <c r="SHA57" i="2"/>
  <c r="SHB57" i="2"/>
  <c r="SHC57" i="2"/>
  <c r="SHD57" i="2"/>
  <c r="SHE57" i="2"/>
  <c r="SHF57" i="2"/>
  <c r="SHG57" i="2"/>
  <c r="SHH57" i="2"/>
  <c r="SHI57" i="2"/>
  <c r="SHJ57" i="2"/>
  <c r="SHK57" i="2"/>
  <c r="SHL57" i="2"/>
  <c r="SHM57" i="2"/>
  <c r="SHN57" i="2"/>
  <c r="SHO57" i="2"/>
  <c r="SHP57" i="2"/>
  <c r="SHQ57" i="2"/>
  <c r="SHR57" i="2"/>
  <c r="SHS57" i="2"/>
  <c r="SHT57" i="2"/>
  <c r="SHU57" i="2"/>
  <c r="SHV57" i="2"/>
  <c r="SHW57" i="2"/>
  <c r="SHX57" i="2"/>
  <c r="SHY57" i="2"/>
  <c r="SHZ57" i="2"/>
  <c r="SIA57" i="2"/>
  <c r="SIB57" i="2"/>
  <c r="SIC57" i="2"/>
  <c r="SID57" i="2"/>
  <c r="SIE57" i="2"/>
  <c r="SIF57" i="2"/>
  <c r="SIG57" i="2"/>
  <c r="SIH57" i="2"/>
  <c r="SII57" i="2"/>
  <c r="SIJ57" i="2"/>
  <c r="SIK57" i="2"/>
  <c r="SIL57" i="2"/>
  <c r="SIM57" i="2"/>
  <c r="SIN57" i="2"/>
  <c r="SIO57" i="2"/>
  <c r="SIP57" i="2"/>
  <c r="SIQ57" i="2"/>
  <c r="SIR57" i="2"/>
  <c r="SIS57" i="2"/>
  <c r="SIT57" i="2"/>
  <c r="SIU57" i="2"/>
  <c r="SIV57" i="2"/>
  <c r="SIW57" i="2"/>
  <c r="SIX57" i="2"/>
  <c r="SIY57" i="2"/>
  <c r="SIZ57" i="2"/>
  <c r="SJA57" i="2"/>
  <c r="SJB57" i="2"/>
  <c r="SJC57" i="2"/>
  <c r="SJD57" i="2"/>
  <c r="SJE57" i="2"/>
  <c r="SJF57" i="2"/>
  <c r="SJG57" i="2"/>
  <c r="SJH57" i="2"/>
  <c r="SJI57" i="2"/>
  <c r="SJJ57" i="2"/>
  <c r="SJK57" i="2"/>
  <c r="SJL57" i="2"/>
  <c r="SJM57" i="2"/>
  <c r="SJN57" i="2"/>
  <c r="SJO57" i="2"/>
  <c r="SJP57" i="2"/>
  <c r="SJQ57" i="2"/>
  <c r="SJR57" i="2"/>
  <c r="SJS57" i="2"/>
  <c r="SJT57" i="2"/>
  <c r="SJU57" i="2"/>
  <c r="SJV57" i="2"/>
  <c r="SJW57" i="2"/>
  <c r="SJX57" i="2"/>
  <c r="SJY57" i="2"/>
  <c r="SJZ57" i="2"/>
  <c r="SKA57" i="2"/>
  <c r="SKB57" i="2"/>
  <c r="SKC57" i="2"/>
  <c r="SKD57" i="2"/>
  <c r="SKE57" i="2"/>
  <c r="SKF57" i="2"/>
  <c r="SKG57" i="2"/>
  <c r="SKH57" i="2"/>
  <c r="SKI57" i="2"/>
  <c r="SKJ57" i="2"/>
  <c r="SKK57" i="2"/>
  <c r="SKL57" i="2"/>
  <c r="SKM57" i="2"/>
  <c r="SKN57" i="2"/>
  <c r="SKO57" i="2"/>
  <c r="SKP57" i="2"/>
  <c r="SKQ57" i="2"/>
  <c r="SKR57" i="2"/>
  <c r="SKS57" i="2"/>
  <c r="SKT57" i="2"/>
  <c r="SKU57" i="2"/>
  <c r="SKV57" i="2"/>
  <c r="SKW57" i="2"/>
  <c r="SKX57" i="2"/>
  <c r="SKY57" i="2"/>
  <c r="SKZ57" i="2"/>
  <c r="SLA57" i="2"/>
  <c r="SLB57" i="2"/>
  <c r="SLC57" i="2"/>
  <c r="SLD57" i="2"/>
  <c r="SLE57" i="2"/>
  <c r="SLF57" i="2"/>
  <c r="SLG57" i="2"/>
  <c r="SLH57" i="2"/>
  <c r="SLI57" i="2"/>
  <c r="SLJ57" i="2"/>
  <c r="SLK57" i="2"/>
  <c r="SLL57" i="2"/>
  <c r="SLM57" i="2"/>
  <c r="SLN57" i="2"/>
  <c r="SLO57" i="2"/>
  <c r="SLP57" i="2"/>
  <c r="SLQ57" i="2"/>
  <c r="SLR57" i="2"/>
  <c r="SLS57" i="2"/>
  <c r="SLT57" i="2"/>
  <c r="SLU57" i="2"/>
  <c r="SLV57" i="2"/>
  <c r="SLW57" i="2"/>
  <c r="SLX57" i="2"/>
  <c r="SLY57" i="2"/>
  <c r="SLZ57" i="2"/>
  <c r="SMA57" i="2"/>
  <c r="SMB57" i="2"/>
  <c r="SMC57" i="2"/>
  <c r="SMD57" i="2"/>
  <c r="SME57" i="2"/>
  <c r="SMF57" i="2"/>
  <c r="SMG57" i="2"/>
  <c r="SMH57" i="2"/>
  <c r="SMI57" i="2"/>
  <c r="SMJ57" i="2"/>
  <c r="SMK57" i="2"/>
  <c r="SML57" i="2"/>
  <c r="SMM57" i="2"/>
  <c r="SMN57" i="2"/>
  <c r="SMO57" i="2"/>
  <c r="SMP57" i="2"/>
  <c r="SMQ57" i="2"/>
  <c r="SMR57" i="2"/>
  <c r="SMS57" i="2"/>
  <c r="SMT57" i="2"/>
  <c r="SMU57" i="2"/>
  <c r="SMV57" i="2"/>
  <c r="SMW57" i="2"/>
  <c r="SMX57" i="2"/>
  <c r="SMY57" i="2"/>
  <c r="SMZ57" i="2"/>
  <c r="SNA57" i="2"/>
  <c r="SNB57" i="2"/>
  <c r="SNC57" i="2"/>
  <c r="SND57" i="2"/>
  <c r="SNE57" i="2"/>
  <c r="SNF57" i="2"/>
  <c r="SNG57" i="2"/>
  <c r="SNH57" i="2"/>
  <c r="SNI57" i="2"/>
  <c r="SNJ57" i="2"/>
  <c r="SNK57" i="2"/>
  <c r="SNL57" i="2"/>
  <c r="SNM57" i="2"/>
  <c r="SNN57" i="2"/>
  <c r="SNO57" i="2"/>
  <c r="SNP57" i="2"/>
  <c r="SNQ57" i="2"/>
  <c r="SNR57" i="2"/>
  <c r="SNS57" i="2"/>
  <c r="SNT57" i="2"/>
  <c r="SNU57" i="2"/>
  <c r="SNV57" i="2"/>
  <c r="SNW57" i="2"/>
  <c r="SNX57" i="2"/>
  <c r="SNY57" i="2"/>
  <c r="SNZ57" i="2"/>
  <c r="SOA57" i="2"/>
  <c r="SOB57" i="2"/>
  <c r="SOC57" i="2"/>
  <c r="SOD57" i="2"/>
  <c r="SOE57" i="2"/>
  <c r="SOF57" i="2"/>
  <c r="SOG57" i="2"/>
  <c r="SOH57" i="2"/>
  <c r="SOI57" i="2"/>
  <c r="SOJ57" i="2"/>
  <c r="SOK57" i="2"/>
  <c r="SOL57" i="2"/>
  <c r="SOM57" i="2"/>
  <c r="SON57" i="2"/>
  <c r="SOO57" i="2"/>
  <c r="SOP57" i="2"/>
  <c r="SOQ57" i="2"/>
  <c r="SOR57" i="2"/>
  <c r="SOS57" i="2"/>
  <c r="SOT57" i="2"/>
  <c r="SOU57" i="2"/>
  <c r="SOV57" i="2"/>
  <c r="SOW57" i="2"/>
  <c r="SOX57" i="2"/>
  <c r="SOY57" i="2"/>
  <c r="SOZ57" i="2"/>
  <c r="SPA57" i="2"/>
  <c r="SPB57" i="2"/>
  <c r="SPC57" i="2"/>
  <c r="SPD57" i="2"/>
  <c r="SPE57" i="2"/>
  <c r="SPF57" i="2"/>
  <c r="SPG57" i="2"/>
  <c r="SPH57" i="2"/>
  <c r="SPI57" i="2"/>
  <c r="SPJ57" i="2"/>
  <c r="SPK57" i="2"/>
  <c r="SPL57" i="2"/>
  <c r="SPM57" i="2"/>
  <c r="SPN57" i="2"/>
  <c r="SPO57" i="2"/>
  <c r="SPP57" i="2"/>
  <c r="SPQ57" i="2"/>
  <c r="SPR57" i="2"/>
  <c r="SPS57" i="2"/>
  <c r="SPT57" i="2"/>
  <c r="SPU57" i="2"/>
  <c r="SPV57" i="2"/>
  <c r="SPW57" i="2"/>
  <c r="SPX57" i="2"/>
  <c r="SPY57" i="2"/>
  <c r="SPZ57" i="2"/>
  <c r="SQA57" i="2"/>
  <c r="SQB57" i="2"/>
  <c r="SQC57" i="2"/>
  <c r="SQD57" i="2"/>
  <c r="SQE57" i="2"/>
  <c r="SQF57" i="2"/>
  <c r="SQG57" i="2"/>
  <c r="SQH57" i="2"/>
  <c r="SQI57" i="2"/>
  <c r="SQJ57" i="2"/>
  <c r="SQK57" i="2"/>
  <c r="SQL57" i="2"/>
  <c r="SQM57" i="2"/>
  <c r="SQN57" i="2"/>
  <c r="SQO57" i="2"/>
  <c r="SQP57" i="2"/>
  <c r="SQQ57" i="2"/>
  <c r="SQR57" i="2"/>
  <c r="SQS57" i="2"/>
  <c r="SQT57" i="2"/>
  <c r="SQU57" i="2"/>
  <c r="SQV57" i="2"/>
  <c r="SQW57" i="2"/>
  <c r="SQX57" i="2"/>
  <c r="SQY57" i="2"/>
  <c r="SQZ57" i="2"/>
  <c r="SRA57" i="2"/>
  <c r="SRB57" i="2"/>
  <c r="SRC57" i="2"/>
  <c r="SRD57" i="2"/>
  <c r="SRE57" i="2"/>
  <c r="SRF57" i="2"/>
  <c r="SRG57" i="2"/>
  <c r="SRH57" i="2"/>
  <c r="SRI57" i="2"/>
  <c r="SRJ57" i="2"/>
  <c r="SRK57" i="2"/>
  <c r="SRL57" i="2"/>
  <c r="SRM57" i="2"/>
  <c r="SRN57" i="2"/>
  <c r="SRO57" i="2"/>
  <c r="SRP57" i="2"/>
  <c r="SRQ57" i="2"/>
  <c r="SRR57" i="2"/>
  <c r="SRS57" i="2"/>
  <c r="SRT57" i="2"/>
  <c r="SRU57" i="2"/>
  <c r="SRV57" i="2"/>
  <c r="SRW57" i="2"/>
  <c r="SRX57" i="2"/>
  <c r="SRY57" i="2"/>
  <c r="SRZ57" i="2"/>
  <c r="SSA57" i="2"/>
  <c r="SSB57" i="2"/>
  <c r="SSC57" i="2"/>
  <c r="SSD57" i="2"/>
  <c r="SSE57" i="2"/>
  <c r="SSF57" i="2"/>
  <c r="SSG57" i="2"/>
  <c r="SSH57" i="2"/>
  <c r="SSI57" i="2"/>
  <c r="SSJ57" i="2"/>
  <c r="SSK57" i="2"/>
  <c r="SSL57" i="2"/>
  <c r="SSM57" i="2"/>
  <c r="SSN57" i="2"/>
  <c r="SSO57" i="2"/>
  <c r="SSP57" i="2"/>
  <c r="SSQ57" i="2"/>
  <c r="SSR57" i="2"/>
  <c r="SSS57" i="2"/>
  <c r="SST57" i="2"/>
  <c r="SSU57" i="2"/>
  <c r="SSV57" i="2"/>
  <c r="SSW57" i="2"/>
  <c r="SSX57" i="2"/>
  <c r="SSY57" i="2"/>
  <c r="SSZ57" i="2"/>
  <c r="STA57" i="2"/>
  <c r="STB57" i="2"/>
  <c r="STC57" i="2"/>
  <c r="STD57" i="2"/>
  <c r="STE57" i="2"/>
  <c r="STF57" i="2"/>
  <c r="STG57" i="2"/>
  <c r="STH57" i="2"/>
  <c r="STI57" i="2"/>
  <c r="STJ57" i="2"/>
  <c r="STK57" i="2"/>
  <c r="STL57" i="2"/>
  <c r="STM57" i="2"/>
  <c r="STN57" i="2"/>
  <c r="STO57" i="2"/>
  <c r="STP57" i="2"/>
  <c r="STQ57" i="2"/>
  <c r="STR57" i="2"/>
  <c r="STS57" i="2"/>
  <c r="STT57" i="2"/>
  <c r="STU57" i="2"/>
  <c r="STV57" i="2"/>
  <c r="STW57" i="2"/>
  <c r="STX57" i="2"/>
  <c r="STY57" i="2"/>
  <c r="STZ57" i="2"/>
  <c r="SUA57" i="2"/>
  <c r="SUB57" i="2"/>
  <c r="SUC57" i="2"/>
  <c r="SUD57" i="2"/>
  <c r="SUE57" i="2"/>
  <c r="SUF57" i="2"/>
  <c r="SUG57" i="2"/>
  <c r="SUH57" i="2"/>
  <c r="SUI57" i="2"/>
  <c r="SUJ57" i="2"/>
  <c r="SUK57" i="2"/>
  <c r="SUL57" i="2"/>
  <c r="SUM57" i="2"/>
  <c r="SUN57" i="2"/>
  <c r="SUO57" i="2"/>
  <c r="SUP57" i="2"/>
  <c r="SUQ57" i="2"/>
  <c r="SUR57" i="2"/>
  <c r="SUS57" i="2"/>
  <c r="SUT57" i="2"/>
  <c r="SUU57" i="2"/>
  <c r="SUV57" i="2"/>
  <c r="SUW57" i="2"/>
  <c r="SUX57" i="2"/>
  <c r="SUY57" i="2"/>
  <c r="SUZ57" i="2"/>
  <c r="SVA57" i="2"/>
  <c r="SVB57" i="2"/>
  <c r="SVC57" i="2"/>
  <c r="SVD57" i="2"/>
  <c r="SVE57" i="2"/>
  <c r="SVF57" i="2"/>
  <c r="SVG57" i="2"/>
  <c r="SVH57" i="2"/>
  <c r="SVI57" i="2"/>
  <c r="SVJ57" i="2"/>
  <c r="SVK57" i="2"/>
  <c r="SVL57" i="2"/>
  <c r="SVM57" i="2"/>
  <c r="SVN57" i="2"/>
  <c r="SVO57" i="2"/>
  <c r="SVP57" i="2"/>
  <c r="SVQ57" i="2"/>
  <c r="SVR57" i="2"/>
  <c r="SVS57" i="2"/>
  <c r="SVT57" i="2"/>
  <c r="SVU57" i="2"/>
  <c r="SVV57" i="2"/>
  <c r="SVW57" i="2"/>
  <c r="SVX57" i="2"/>
  <c r="SVY57" i="2"/>
  <c r="SVZ57" i="2"/>
  <c r="SWA57" i="2"/>
  <c r="SWB57" i="2"/>
  <c r="SWC57" i="2"/>
  <c r="SWD57" i="2"/>
  <c r="SWE57" i="2"/>
  <c r="SWF57" i="2"/>
  <c r="SWG57" i="2"/>
  <c r="SWH57" i="2"/>
  <c r="SWI57" i="2"/>
  <c r="SWJ57" i="2"/>
  <c r="SWK57" i="2"/>
  <c r="SWL57" i="2"/>
  <c r="SWM57" i="2"/>
  <c r="SWN57" i="2"/>
  <c r="SWO57" i="2"/>
  <c r="SWP57" i="2"/>
  <c r="SWQ57" i="2"/>
  <c r="SWR57" i="2"/>
  <c r="SWS57" i="2"/>
  <c r="SWT57" i="2"/>
  <c r="SWU57" i="2"/>
  <c r="SWV57" i="2"/>
  <c r="SWW57" i="2"/>
  <c r="SWX57" i="2"/>
  <c r="SWY57" i="2"/>
  <c r="SWZ57" i="2"/>
  <c r="SXA57" i="2"/>
  <c r="SXB57" i="2"/>
  <c r="SXC57" i="2"/>
  <c r="SXD57" i="2"/>
  <c r="SXE57" i="2"/>
  <c r="SXF57" i="2"/>
  <c r="SXG57" i="2"/>
  <c r="SXH57" i="2"/>
  <c r="SXI57" i="2"/>
  <c r="SXJ57" i="2"/>
  <c r="SXK57" i="2"/>
  <c r="SXL57" i="2"/>
  <c r="SXM57" i="2"/>
  <c r="SXN57" i="2"/>
  <c r="SXO57" i="2"/>
  <c r="SXP57" i="2"/>
  <c r="SXQ57" i="2"/>
  <c r="SXR57" i="2"/>
  <c r="SXS57" i="2"/>
  <c r="SXT57" i="2"/>
  <c r="SXU57" i="2"/>
  <c r="SXV57" i="2"/>
  <c r="SXW57" i="2"/>
  <c r="SXX57" i="2"/>
  <c r="SXY57" i="2"/>
  <c r="SXZ57" i="2"/>
  <c r="SYA57" i="2"/>
  <c r="SYB57" i="2"/>
  <c r="SYC57" i="2"/>
  <c r="SYD57" i="2"/>
  <c r="SYE57" i="2"/>
  <c r="SYF57" i="2"/>
  <c r="SYG57" i="2"/>
  <c r="SYH57" i="2"/>
  <c r="SYI57" i="2"/>
  <c r="SYJ57" i="2"/>
  <c r="SYK57" i="2"/>
  <c r="SYL57" i="2"/>
  <c r="SYM57" i="2"/>
  <c r="SYN57" i="2"/>
  <c r="SYO57" i="2"/>
  <c r="SYP57" i="2"/>
  <c r="SYQ57" i="2"/>
  <c r="SYR57" i="2"/>
  <c r="SYS57" i="2"/>
  <c r="SYT57" i="2"/>
  <c r="SYU57" i="2"/>
  <c r="SYV57" i="2"/>
  <c r="SYW57" i="2"/>
  <c r="SYX57" i="2"/>
  <c r="SYY57" i="2"/>
  <c r="SYZ57" i="2"/>
  <c r="SZA57" i="2"/>
  <c r="SZB57" i="2"/>
  <c r="SZC57" i="2"/>
  <c r="SZD57" i="2"/>
  <c r="SZE57" i="2"/>
  <c r="SZF57" i="2"/>
  <c r="SZG57" i="2"/>
  <c r="SZH57" i="2"/>
  <c r="SZI57" i="2"/>
  <c r="SZJ57" i="2"/>
  <c r="SZK57" i="2"/>
  <c r="SZL57" i="2"/>
  <c r="SZM57" i="2"/>
  <c r="SZN57" i="2"/>
  <c r="SZO57" i="2"/>
  <c r="SZP57" i="2"/>
  <c r="SZQ57" i="2"/>
  <c r="SZR57" i="2"/>
  <c r="SZS57" i="2"/>
  <c r="SZT57" i="2"/>
  <c r="SZU57" i="2"/>
  <c r="SZV57" i="2"/>
  <c r="SZW57" i="2"/>
  <c r="SZX57" i="2"/>
  <c r="SZY57" i="2"/>
  <c r="SZZ57" i="2"/>
  <c r="TAA57" i="2"/>
  <c r="TAB57" i="2"/>
  <c r="TAC57" i="2"/>
  <c r="TAD57" i="2"/>
  <c r="TAE57" i="2"/>
  <c r="TAF57" i="2"/>
  <c r="TAG57" i="2"/>
  <c r="TAH57" i="2"/>
  <c r="TAI57" i="2"/>
  <c r="TAJ57" i="2"/>
  <c r="TAK57" i="2"/>
  <c r="TAL57" i="2"/>
  <c r="TAM57" i="2"/>
  <c r="TAN57" i="2"/>
  <c r="TAO57" i="2"/>
  <c r="TAP57" i="2"/>
  <c r="TAQ57" i="2"/>
  <c r="TAR57" i="2"/>
  <c r="TAS57" i="2"/>
  <c r="TAT57" i="2"/>
  <c r="TAU57" i="2"/>
  <c r="TAV57" i="2"/>
  <c r="TAW57" i="2"/>
  <c r="TAX57" i="2"/>
  <c r="TAY57" i="2"/>
  <c r="TAZ57" i="2"/>
  <c r="TBA57" i="2"/>
  <c r="TBB57" i="2"/>
  <c r="TBC57" i="2"/>
  <c r="TBD57" i="2"/>
  <c r="TBE57" i="2"/>
  <c r="TBF57" i="2"/>
  <c r="TBG57" i="2"/>
  <c r="TBH57" i="2"/>
  <c r="TBI57" i="2"/>
  <c r="TBJ57" i="2"/>
  <c r="TBK57" i="2"/>
  <c r="TBL57" i="2"/>
  <c r="TBM57" i="2"/>
  <c r="TBN57" i="2"/>
  <c r="TBO57" i="2"/>
  <c r="TBP57" i="2"/>
  <c r="TBQ57" i="2"/>
  <c r="TBR57" i="2"/>
  <c r="TBS57" i="2"/>
  <c r="TBT57" i="2"/>
  <c r="TBU57" i="2"/>
  <c r="TBV57" i="2"/>
  <c r="TBW57" i="2"/>
  <c r="TBX57" i="2"/>
  <c r="TBY57" i="2"/>
  <c r="TBZ57" i="2"/>
  <c r="TCA57" i="2"/>
  <c r="TCB57" i="2"/>
  <c r="TCC57" i="2"/>
  <c r="TCD57" i="2"/>
  <c r="TCE57" i="2"/>
  <c r="TCF57" i="2"/>
  <c r="TCG57" i="2"/>
  <c r="TCH57" i="2"/>
  <c r="TCI57" i="2"/>
  <c r="TCJ57" i="2"/>
  <c r="TCK57" i="2"/>
  <c r="TCL57" i="2"/>
  <c r="TCM57" i="2"/>
  <c r="TCN57" i="2"/>
  <c r="TCO57" i="2"/>
  <c r="TCP57" i="2"/>
  <c r="TCQ57" i="2"/>
  <c r="TCR57" i="2"/>
  <c r="TCS57" i="2"/>
  <c r="TCT57" i="2"/>
  <c r="TCU57" i="2"/>
  <c r="TCV57" i="2"/>
  <c r="TCW57" i="2"/>
  <c r="TCX57" i="2"/>
  <c r="TCY57" i="2"/>
  <c r="TCZ57" i="2"/>
  <c r="TDA57" i="2"/>
  <c r="TDB57" i="2"/>
  <c r="TDC57" i="2"/>
  <c r="TDD57" i="2"/>
  <c r="TDE57" i="2"/>
  <c r="TDF57" i="2"/>
  <c r="TDG57" i="2"/>
  <c r="TDH57" i="2"/>
  <c r="TDI57" i="2"/>
  <c r="TDJ57" i="2"/>
  <c r="TDK57" i="2"/>
  <c r="TDL57" i="2"/>
  <c r="TDM57" i="2"/>
  <c r="TDN57" i="2"/>
  <c r="TDO57" i="2"/>
  <c r="TDP57" i="2"/>
  <c r="TDQ57" i="2"/>
  <c r="TDR57" i="2"/>
  <c r="TDS57" i="2"/>
  <c r="TDT57" i="2"/>
  <c r="TDU57" i="2"/>
  <c r="TDV57" i="2"/>
  <c r="TDW57" i="2"/>
  <c r="TDX57" i="2"/>
  <c r="TDY57" i="2"/>
  <c r="TDZ57" i="2"/>
  <c r="TEA57" i="2"/>
  <c r="TEB57" i="2"/>
  <c r="TEC57" i="2"/>
  <c r="TED57" i="2"/>
  <c r="TEE57" i="2"/>
  <c r="TEF57" i="2"/>
  <c r="TEG57" i="2"/>
  <c r="TEH57" i="2"/>
  <c r="TEI57" i="2"/>
  <c r="TEJ57" i="2"/>
  <c r="TEK57" i="2"/>
  <c r="TEL57" i="2"/>
  <c r="TEM57" i="2"/>
  <c r="TEN57" i="2"/>
  <c r="TEO57" i="2"/>
  <c r="TEP57" i="2"/>
  <c r="TEQ57" i="2"/>
  <c r="TER57" i="2"/>
  <c r="TES57" i="2"/>
  <c r="TET57" i="2"/>
  <c r="TEU57" i="2"/>
  <c r="TEV57" i="2"/>
  <c r="TEW57" i="2"/>
  <c r="TEX57" i="2"/>
  <c r="TEY57" i="2"/>
  <c r="TEZ57" i="2"/>
  <c r="TFA57" i="2"/>
  <c r="TFB57" i="2"/>
  <c r="TFC57" i="2"/>
  <c r="TFD57" i="2"/>
  <c r="TFE57" i="2"/>
  <c r="TFF57" i="2"/>
  <c r="TFG57" i="2"/>
  <c r="TFH57" i="2"/>
  <c r="TFI57" i="2"/>
  <c r="TFJ57" i="2"/>
  <c r="TFK57" i="2"/>
  <c r="TFL57" i="2"/>
  <c r="TFM57" i="2"/>
  <c r="TFN57" i="2"/>
  <c r="TFO57" i="2"/>
  <c r="TFP57" i="2"/>
  <c r="TFQ57" i="2"/>
  <c r="TFR57" i="2"/>
  <c r="TFS57" i="2"/>
  <c r="TFT57" i="2"/>
  <c r="TFU57" i="2"/>
  <c r="TFV57" i="2"/>
  <c r="TFW57" i="2"/>
  <c r="TFX57" i="2"/>
  <c r="TFY57" i="2"/>
  <c r="TFZ57" i="2"/>
  <c r="TGA57" i="2"/>
  <c r="TGB57" i="2"/>
  <c r="TGC57" i="2"/>
  <c r="TGD57" i="2"/>
  <c r="TGE57" i="2"/>
  <c r="TGF57" i="2"/>
  <c r="TGG57" i="2"/>
  <c r="TGH57" i="2"/>
  <c r="TGI57" i="2"/>
  <c r="TGJ57" i="2"/>
  <c r="TGK57" i="2"/>
  <c r="TGL57" i="2"/>
  <c r="TGM57" i="2"/>
  <c r="TGN57" i="2"/>
  <c r="TGO57" i="2"/>
  <c r="TGP57" i="2"/>
  <c r="TGQ57" i="2"/>
  <c r="TGR57" i="2"/>
  <c r="TGS57" i="2"/>
  <c r="TGT57" i="2"/>
  <c r="TGU57" i="2"/>
  <c r="TGV57" i="2"/>
  <c r="TGW57" i="2"/>
  <c r="TGX57" i="2"/>
  <c r="TGY57" i="2"/>
  <c r="TGZ57" i="2"/>
  <c r="THA57" i="2"/>
  <c r="THB57" i="2"/>
  <c r="THC57" i="2"/>
  <c r="THD57" i="2"/>
  <c r="THE57" i="2"/>
  <c r="THF57" i="2"/>
  <c r="THG57" i="2"/>
  <c r="THH57" i="2"/>
  <c r="THI57" i="2"/>
  <c r="THJ57" i="2"/>
  <c r="THK57" i="2"/>
  <c r="THL57" i="2"/>
  <c r="THM57" i="2"/>
  <c r="THN57" i="2"/>
  <c r="THO57" i="2"/>
  <c r="THP57" i="2"/>
  <c r="THQ57" i="2"/>
  <c r="THR57" i="2"/>
  <c r="THS57" i="2"/>
  <c r="THT57" i="2"/>
  <c r="THU57" i="2"/>
  <c r="THV57" i="2"/>
  <c r="THW57" i="2"/>
  <c r="THX57" i="2"/>
  <c r="THY57" i="2"/>
  <c r="THZ57" i="2"/>
  <c r="TIA57" i="2"/>
  <c r="TIB57" i="2"/>
  <c r="TIC57" i="2"/>
  <c r="TID57" i="2"/>
  <c r="TIE57" i="2"/>
  <c r="TIF57" i="2"/>
  <c r="TIG57" i="2"/>
  <c r="TIH57" i="2"/>
  <c r="TII57" i="2"/>
  <c r="TIJ57" i="2"/>
  <c r="TIK57" i="2"/>
  <c r="TIL57" i="2"/>
  <c r="TIM57" i="2"/>
  <c r="TIN57" i="2"/>
  <c r="TIO57" i="2"/>
  <c r="TIP57" i="2"/>
  <c r="TIQ57" i="2"/>
  <c r="TIR57" i="2"/>
  <c r="TIS57" i="2"/>
  <c r="TIT57" i="2"/>
  <c r="TIU57" i="2"/>
  <c r="TIV57" i="2"/>
  <c r="TIW57" i="2"/>
  <c r="TIX57" i="2"/>
  <c r="TIY57" i="2"/>
  <c r="TIZ57" i="2"/>
  <c r="TJA57" i="2"/>
  <c r="TJB57" i="2"/>
  <c r="TJC57" i="2"/>
  <c r="TJD57" i="2"/>
  <c r="TJE57" i="2"/>
  <c r="TJF57" i="2"/>
  <c r="TJG57" i="2"/>
  <c r="TJH57" i="2"/>
  <c r="TJI57" i="2"/>
  <c r="TJJ57" i="2"/>
  <c r="TJK57" i="2"/>
  <c r="TJL57" i="2"/>
  <c r="TJM57" i="2"/>
  <c r="TJN57" i="2"/>
  <c r="TJO57" i="2"/>
  <c r="TJP57" i="2"/>
  <c r="TJQ57" i="2"/>
  <c r="TJR57" i="2"/>
  <c r="TJS57" i="2"/>
  <c r="TJT57" i="2"/>
  <c r="TJU57" i="2"/>
  <c r="TJV57" i="2"/>
  <c r="TJW57" i="2"/>
  <c r="TJX57" i="2"/>
  <c r="TJY57" i="2"/>
  <c r="TJZ57" i="2"/>
  <c r="TKA57" i="2"/>
  <c r="TKB57" i="2"/>
  <c r="TKC57" i="2"/>
  <c r="TKD57" i="2"/>
  <c r="TKE57" i="2"/>
  <c r="TKF57" i="2"/>
  <c r="TKG57" i="2"/>
  <c r="TKH57" i="2"/>
  <c r="TKI57" i="2"/>
  <c r="TKJ57" i="2"/>
  <c r="TKK57" i="2"/>
  <c r="TKL57" i="2"/>
  <c r="TKM57" i="2"/>
  <c r="TKN57" i="2"/>
  <c r="TKO57" i="2"/>
  <c r="TKP57" i="2"/>
  <c r="TKQ57" i="2"/>
  <c r="TKR57" i="2"/>
  <c r="TKS57" i="2"/>
  <c r="TKT57" i="2"/>
  <c r="TKU57" i="2"/>
  <c r="TKV57" i="2"/>
  <c r="TKW57" i="2"/>
  <c r="TKX57" i="2"/>
  <c r="TKY57" i="2"/>
  <c r="TKZ57" i="2"/>
  <c r="TLA57" i="2"/>
  <c r="TLB57" i="2"/>
  <c r="TLC57" i="2"/>
  <c r="TLD57" i="2"/>
  <c r="TLE57" i="2"/>
  <c r="TLF57" i="2"/>
  <c r="TLG57" i="2"/>
  <c r="TLH57" i="2"/>
  <c r="TLI57" i="2"/>
  <c r="TLJ57" i="2"/>
  <c r="TLK57" i="2"/>
  <c r="TLL57" i="2"/>
  <c r="TLM57" i="2"/>
  <c r="TLN57" i="2"/>
  <c r="TLO57" i="2"/>
  <c r="TLP57" i="2"/>
  <c r="TLQ57" i="2"/>
  <c r="TLR57" i="2"/>
  <c r="TLS57" i="2"/>
  <c r="TLT57" i="2"/>
  <c r="TLU57" i="2"/>
  <c r="TLV57" i="2"/>
  <c r="TLW57" i="2"/>
  <c r="TLX57" i="2"/>
  <c r="TLY57" i="2"/>
  <c r="TLZ57" i="2"/>
  <c r="TMA57" i="2"/>
  <c r="TMB57" i="2"/>
  <c r="TMC57" i="2"/>
  <c r="TMD57" i="2"/>
  <c r="TME57" i="2"/>
  <c r="TMF57" i="2"/>
  <c r="TMG57" i="2"/>
  <c r="TMH57" i="2"/>
  <c r="TMI57" i="2"/>
  <c r="TMJ57" i="2"/>
  <c r="TMK57" i="2"/>
  <c r="TML57" i="2"/>
  <c r="TMM57" i="2"/>
  <c r="TMN57" i="2"/>
  <c r="TMO57" i="2"/>
  <c r="TMP57" i="2"/>
  <c r="TMQ57" i="2"/>
  <c r="TMR57" i="2"/>
  <c r="TMS57" i="2"/>
  <c r="TMT57" i="2"/>
  <c r="TMU57" i="2"/>
  <c r="TMV57" i="2"/>
  <c r="TMW57" i="2"/>
  <c r="TMX57" i="2"/>
  <c r="TMY57" i="2"/>
  <c r="TMZ57" i="2"/>
  <c r="TNA57" i="2"/>
  <c r="TNB57" i="2"/>
  <c r="TNC57" i="2"/>
  <c r="TND57" i="2"/>
  <c r="TNE57" i="2"/>
  <c r="TNF57" i="2"/>
  <c r="TNG57" i="2"/>
  <c r="TNH57" i="2"/>
  <c r="TNI57" i="2"/>
  <c r="TNJ57" i="2"/>
  <c r="TNK57" i="2"/>
  <c r="TNL57" i="2"/>
  <c r="TNM57" i="2"/>
  <c r="TNN57" i="2"/>
  <c r="TNO57" i="2"/>
  <c r="TNP57" i="2"/>
  <c r="TNQ57" i="2"/>
  <c r="TNR57" i="2"/>
  <c r="TNS57" i="2"/>
  <c r="TNT57" i="2"/>
  <c r="TNU57" i="2"/>
  <c r="TNV57" i="2"/>
  <c r="TNW57" i="2"/>
  <c r="TNX57" i="2"/>
  <c r="TNY57" i="2"/>
  <c r="TNZ57" i="2"/>
  <c r="TOA57" i="2"/>
  <c r="TOB57" i="2"/>
  <c r="TOC57" i="2"/>
  <c r="TOD57" i="2"/>
  <c r="TOE57" i="2"/>
  <c r="TOF57" i="2"/>
  <c r="TOG57" i="2"/>
  <c r="TOH57" i="2"/>
  <c r="TOI57" i="2"/>
  <c r="TOJ57" i="2"/>
  <c r="TOK57" i="2"/>
  <c r="TOL57" i="2"/>
  <c r="TOM57" i="2"/>
  <c r="TON57" i="2"/>
  <c r="TOO57" i="2"/>
  <c r="TOP57" i="2"/>
  <c r="TOQ57" i="2"/>
  <c r="TOR57" i="2"/>
  <c r="TOS57" i="2"/>
  <c r="TOT57" i="2"/>
  <c r="TOU57" i="2"/>
  <c r="TOV57" i="2"/>
  <c r="TOW57" i="2"/>
  <c r="TOX57" i="2"/>
  <c r="TOY57" i="2"/>
  <c r="TOZ57" i="2"/>
  <c r="TPA57" i="2"/>
  <c r="TPB57" i="2"/>
  <c r="TPC57" i="2"/>
  <c r="TPD57" i="2"/>
  <c r="TPE57" i="2"/>
  <c r="TPF57" i="2"/>
  <c r="TPG57" i="2"/>
  <c r="TPH57" i="2"/>
  <c r="TPI57" i="2"/>
  <c r="TPJ57" i="2"/>
  <c r="TPK57" i="2"/>
  <c r="TPL57" i="2"/>
  <c r="TPM57" i="2"/>
  <c r="TPN57" i="2"/>
  <c r="TPO57" i="2"/>
  <c r="TPP57" i="2"/>
  <c r="TPQ57" i="2"/>
  <c r="TPR57" i="2"/>
  <c r="TPS57" i="2"/>
  <c r="TPT57" i="2"/>
  <c r="TPU57" i="2"/>
  <c r="TPV57" i="2"/>
  <c r="TPW57" i="2"/>
  <c r="TPX57" i="2"/>
  <c r="TPY57" i="2"/>
  <c r="TPZ57" i="2"/>
  <c r="TQA57" i="2"/>
  <c r="TQB57" i="2"/>
  <c r="TQC57" i="2"/>
  <c r="TQD57" i="2"/>
  <c r="TQE57" i="2"/>
  <c r="TQF57" i="2"/>
  <c r="TQG57" i="2"/>
  <c r="TQH57" i="2"/>
  <c r="TQI57" i="2"/>
  <c r="TQJ57" i="2"/>
  <c r="TQK57" i="2"/>
  <c r="TQL57" i="2"/>
  <c r="TQM57" i="2"/>
  <c r="TQN57" i="2"/>
  <c r="TQO57" i="2"/>
  <c r="TQP57" i="2"/>
  <c r="TQQ57" i="2"/>
  <c r="TQR57" i="2"/>
  <c r="TQS57" i="2"/>
  <c r="TQT57" i="2"/>
  <c r="TQU57" i="2"/>
  <c r="TQV57" i="2"/>
  <c r="TQW57" i="2"/>
  <c r="TQX57" i="2"/>
  <c r="TQY57" i="2"/>
  <c r="TQZ57" i="2"/>
  <c r="TRA57" i="2"/>
  <c r="TRB57" i="2"/>
  <c r="TRC57" i="2"/>
  <c r="TRD57" i="2"/>
  <c r="TRE57" i="2"/>
  <c r="TRF57" i="2"/>
  <c r="TRG57" i="2"/>
  <c r="TRH57" i="2"/>
  <c r="TRI57" i="2"/>
  <c r="TRJ57" i="2"/>
  <c r="TRK57" i="2"/>
  <c r="TRL57" i="2"/>
  <c r="TRM57" i="2"/>
  <c r="TRN57" i="2"/>
  <c r="TRO57" i="2"/>
  <c r="TRP57" i="2"/>
  <c r="TRQ57" i="2"/>
  <c r="TRR57" i="2"/>
  <c r="TRS57" i="2"/>
  <c r="TRT57" i="2"/>
  <c r="TRU57" i="2"/>
  <c r="TRV57" i="2"/>
  <c r="TRW57" i="2"/>
  <c r="TRX57" i="2"/>
  <c r="TRY57" i="2"/>
  <c r="TRZ57" i="2"/>
  <c r="TSA57" i="2"/>
  <c r="TSB57" i="2"/>
  <c r="TSC57" i="2"/>
  <c r="TSD57" i="2"/>
  <c r="TSE57" i="2"/>
  <c r="TSF57" i="2"/>
  <c r="TSG57" i="2"/>
  <c r="TSH57" i="2"/>
  <c r="TSI57" i="2"/>
  <c r="TSJ57" i="2"/>
  <c r="TSK57" i="2"/>
  <c r="TSL57" i="2"/>
  <c r="TSM57" i="2"/>
  <c r="TSN57" i="2"/>
  <c r="TSO57" i="2"/>
  <c r="TSP57" i="2"/>
  <c r="TSQ57" i="2"/>
  <c r="TSR57" i="2"/>
  <c r="TSS57" i="2"/>
  <c r="TST57" i="2"/>
  <c r="TSU57" i="2"/>
  <c r="TSV57" i="2"/>
  <c r="TSW57" i="2"/>
  <c r="TSX57" i="2"/>
  <c r="TSY57" i="2"/>
  <c r="TSZ57" i="2"/>
  <c r="TTA57" i="2"/>
  <c r="TTB57" i="2"/>
  <c r="TTC57" i="2"/>
  <c r="TTD57" i="2"/>
  <c r="TTE57" i="2"/>
  <c r="TTF57" i="2"/>
  <c r="TTG57" i="2"/>
  <c r="TTH57" i="2"/>
  <c r="TTI57" i="2"/>
  <c r="TTJ57" i="2"/>
  <c r="TTK57" i="2"/>
  <c r="TTL57" i="2"/>
  <c r="TTM57" i="2"/>
  <c r="TTN57" i="2"/>
  <c r="TTO57" i="2"/>
  <c r="TTP57" i="2"/>
  <c r="TTQ57" i="2"/>
  <c r="TTR57" i="2"/>
  <c r="TTS57" i="2"/>
  <c r="TTT57" i="2"/>
  <c r="TTU57" i="2"/>
  <c r="TTV57" i="2"/>
  <c r="TTW57" i="2"/>
  <c r="TTX57" i="2"/>
  <c r="TTY57" i="2"/>
  <c r="TTZ57" i="2"/>
  <c r="TUA57" i="2"/>
  <c r="TUB57" i="2"/>
  <c r="TUC57" i="2"/>
  <c r="TUD57" i="2"/>
  <c r="TUE57" i="2"/>
  <c r="TUF57" i="2"/>
  <c r="TUG57" i="2"/>
  <c r="TUH57" i="2"/>
  <c r="TUI57" i="2"/>
  <c r="TUJ57" i="2"/>
  <c r="TUK57" i="2"/>
  <c r="TUL57" i="2"/>
  <c r="TUM57" i="2"/>
  <c r="TUN57" i="2"/>
  <c r="TUO57" i="2"/>
  <c r="TUP57" i="2"/>
  <c r="TUQ57" i="2"/>
  <c r="TUR57" i="2"/>
  <c r="TUS57" i="2"/>
  <c r="TUT57" i="2"/>
  <c r="TUU57" i="2"/>
  <c r="TUV57" i="2"/>
  <c r="TUW57" i="2"/>
  <c r="TUX57" i="2"/>
  <c r="TUY57" i="2"/>
  <c r="TUZ57" i="2"/>
  <c r="TVA57" i="2"/>
  <c r="TVB57" i="2"/>
  <c r="TVC57" i="2"/>
  <c r="TVD57" i="2"/>
  <c r="TVE57" i="2"/>
  <c r="TVF57" i="2"/>
  <c r="TVG57" i="2"/>
  <c r="TVH57" i="2"/>
  <c r="TVI57" i="2"/>
  <c r="TVJ57" i="2"/>
  <c r="TVK57" i="2"/>
  <c r="TVL57" i="2"/>
  <c r="TVM57" i="2"/>
  <c r="TVN57" i="2"/>
  <c r="TVO57" i="2"/>
  <c r="TVP57" i="2"/>
  <c r="TVQ57" i="2"/>
  <c r="TVR57" i="2"/>
  <c r="TVS57" i="2"/>
  <c r="TVT57" i="2"/>
  <c r="TVU57" i="2"/>
  <c r="TVV57" i="2"/>
  <c r="TVW57" i="2"/>
  <c r="TVX57" i="2"/>
  <c r="TVY57" i="2"/>
  <c r="TVZ57" i="2"/>
  <c r="TWA57" i="2"/>
  <c r="TWB57" i="2"/>
  <c r="TWC57" i="2"/>
  <c r="TWD57" i="2"/>
  <c r="TWE57" i="2"/>
  <c r="TWF57" i="2"/>
  <c r="TWG57" i="2"/>
  <c r="TWH57" i="2"/>
  <c r="TWI57" i="2"/>
  <c r="TWJ57" i="2"/>
  <c r="TWK57" i="2"/>
  <c r="TWL57" i="2"/>
  <c r="TWM57" i="2"/>
  <c r="TWN57" i="2"/>
  <c r="TWO57" i="2"/>
  <c r="TWP57" i="2"/>
  <c r="TWQ57" i="2"/>
  <c r="TWR57" i="2"/>
  <c r="TWS57" i="2"/>
  <c r="TWT57" i="2"/>
  <c r="TWU57" i="2"/>
  <c r="TWV57" i="2"/>
  <c r="TWW57" i="2"/>
  <c r="TWX57" i="2"/>
  <c r="TWY57" i="2"/>
  <c r="TWZ57" i="2"/>
  <c r="TXA57" i="2"/>
  <c r="TXB57" i="2"/>
  <c r="TXC57" i="2"/>
  <c r="TXD57" i="2"/>
  <c r="TXE57" i="2"/>
  <c r="TXF57" i="2"/>
  <c r="TXG57" i="2"/>
  <c r="TXH57" i="2"/>
  <c r="TXI57" i="2"/>
  <c r="TXJ57" i="2"/>
  <c r="TXK57" i="2"/>
  <c r="TXL57" i="2"/>
  <c r="TXM57" i="2"/>
  <c r="TXN57" i="2"/>
  <c r="TXO57" i="2"/>
  <c r="TXP57" i="2"/>
  <c r="TXQ57" i="2"/>
  <c r="TXR57" i="2"/>
  <c r="TXS57" i="2"/>
  <c r="TXT57" i="2"/>
  <c r="TXU57" i="2"/>
  <c r="TXV57" i="2"/>
  <c r="TXW57" i="2"/>
  <c r="TXX57" i="2"/>
  <c r="TXY57" i="2"/>
  <c r="TXZ57" i="2"/>
  <c r="TYA57" i="2"/>
  <c r="TYB57" i="2"/>
  <c r="TYC57" i="2"/>
  <c r="TYD57" i="2"/>
  <c r="TYE57" i="2"/>
  <c r="TYF57" i="2"/>
  <c r="TYG57" i="2"/>
  <c r="TYH57" i="2"/>
  <c r="TYI57" i="2"/>
  <c r="TYJ57" i="2"/>
  <c r="TYK57" i="2"/>
  <c r="TYL57" i="2"/>
  <c r="TYM57" i="2"/>
  <c r="TYN57" i="2"/>
  <c r="TYO57" i="2"/>
  <c r="TYP57" i="2"/>
  <c r="TYQ57" i="2"/>
  <c r="TYR57" i="2"/>
  <c r="TYS57" i="2"/>
  <c r="TYT57" i="2"/>
  <c r="TYU57" i="2"/>
  <c r="TYV57" i="2"/>
  <c r="TYW57" i="2"/>
  <c r="TYX57" i="2"/>
  <c r="TYY57" i="2"/>
  <c r="TYZ57" i="2"/>
  <c r="TZA57" i="2"/>
  <c r="TZB57" i="2"/>
  <c r="TZC57" i="2"/>
  <c r="TZD57" i="2"/>
  <c r="TZE57" i="2"/>
  <c r="TZF57" i="2"/>
  <c r="TZG57" i="2"/>
  <c r="TZH57" i="2"/>
  <c r="TZI57" i="2"/>
  <c r="TZJ57" i="2"/>
  <c r="TZK57" i="2"/>
  <c r="TZL57" i="2"/>
  <c r="TZM57" i="2"/>
  <c r="TZN57" i="2"/>
  <c r="TZO57" i="2"/>
  <c r="TZP57" i="2"/>
  <c r="TZQ57" i="2"/>
  <c r="TZR57" i="2"/>
  <c r="TZS57" i="2"/>
  <c r="TZT57" i="2"/>
  <c r="TZU57" i="2"/>
  <c r="TZV57" i="2"/>
  <c r="TZW57" i="2"/>
  <c r="TZX57" i="2"/>
  <c r="TZY57" i="2"/>
  <c r="TZZ57" i="2"/>
  <c r="UAA57" i="2"/>
  <c r="UAB57" i="2"/>
  <c r="UAC57" i="2"/>
  <c r="UAD57" i="2"/>
  <c r="UAE57" i="2"/>
  <c r="UAF57" i="2"/>
  <c r="UAG57" i="2"/>
  <c r="UAH57" i="2"/>
  <c r="UAI57" i="2"/>
  <c r="UAJ57" i="2"/>
  <c r="UAK57" i="2"/>
  <c r="UAL57" i="2"/>
  <c r="UAM57" i="2"/>
  <c r="UAN57" i="2"/>
  <c r="UAO57" i="2"/>
  <c r="UAP57" i="2"/>
  <c r="UAQ57" i="2"/>
  <c r="UAR57" i="2"/>
  <c r="UAS57" i="2"/>
  <c r="UAT57" i="2"/>
  <c r="UAU57" i="2"/>
  <c r="UAV57" i="2"/>
  <c r="UAW57" i="2"/>
  <c r="UAX57" i="2"/>
  <c r="UAY57" i="2"/>
  <c r="UAZ57" i="2"/>
  <c r="UBA57" i="2"/>
  <c r="UBB57" i="2"/>
  <c r="UBC57" i="2"/>
  <c r="UBD57" i="2"/>
  <c r="UBE57" i="2"/>
  <c r="UBF57" i="2"/>
  <c r="UBG57" i="2"/>
  <c r="UBH57" i="2"/>
  <c r="UBI57" i="2"/>
  <c r="UBJ57" i="2"/>
  <c r="UBK57" i="2"/>
  <c r="UBL57" i="2"/>
  <c r="UBM57" i="2"/>
  <c r="UBN57" i="2"/>
  <c r="UBO57" i="2"/>
  <c r="UBP57" i="2"/>
  <c r="UBQ57" i="2"/>
  <c r="UBR57" i="2"/>
  <c r="UBS57" i="2"/>
  <c r="UBT57" i="2"/>
  <c r="UBU57" i="2"/>
  <c r="UBV57" i="2"/>
  <c r="UBW57" i="2"/>
  <c r="UBX57" i="2"/>
  <c r="UBY57" i="2"/>
  <c r="UBZ57" i="2"/>
  <c r="UCA57" i="2"/>
  <c r="UCB57" i="2"/>
  <c r="UCC57" i="2"/>
  <c r="UCD57" i="2"/>
  <c r="UCE57" i="2"/>
  <c r="UCF57" i="2"/>
  <c r="UCG57" i="2"/>
  <c r="UCH57" i="2"/>
  <c r="UCI57" i="2"/>
  <c r="UCJ57" i="2"/>
  <c r="UCK57" i="2"/>
  <c r="UCL57" i="2"/>
  <c r="UCM57" i="2"/>
  <c r="UCN57" i="2"/>
  <c r="UCO57" i="2"/>
  <c r="UCP57" i="2"/>
  <c r="UCQ57" i="2"/>
  <c r="UCR57" i="2"/>
  <c r="UCS57" i="2"/>
  <c r="UCT57" i="2"/>
  <c r="UCU57" i="2"/>
  <c r="UCV57" i="2"/>
  <c r="UCW57" i="2"/>
  <c r="UCX57" i="2"/>
  <c r="UCY57" i="2"/>
  <c r="UCZ57" i="2"/>
  <c r="UDA57" i="2"/>
  <c r="UDB57" i="2"/>
  <c r="UDC57" i="2"/>
  <c r="UDD57" i="2"/>
  <c r="UDE57" i="2"/>
  <c r="UDF57" i="2"/>
  <c r="UDG57" i="2"/>
  <c r="UDH57" i="2"/>
  <c r="UDI57" i="2"/>
  <c r="UDJ57" i="2"/>
  <c r="UDK57" i="2"/>
  <c r="UDL57" i="2"/>
  <c r="UDM57" i="2"/>
  <c r="UDN57" i="2"/>
  <c r="UDO57" i="2"/>
  <c r="UDP57" i="2"/>
  <c r="UDQ57" i="2"/>
  <c r="UDR57" i="2"/>
  <c r="UDS57" i="2"/>
  <c r="UDT57" i="2"/>
  <c r="UDU57" i="2"/>
  <c r="UDV57" i="2"/>
  <c r="UDW57" i="2"/>
  <c r="UDX57" i="2"/>
  <c r="UDY57" i="2"/>
  <c r="UDZ57" i="2"/>
  <c r="UEA57" i="2"/>
  <c r="UEB57" i="2"/>
  <c r="UEC57" i="2"/>
  <c r="UED57" i="2"/>
  <c r="UEE57" i="2"/>
  <c r="UEF57" i="2"/>
  <c r="UEG57" i="2"/>
  <c r="UEH57" i="2"/>
  <c r="UEI57" i="2"/>
  <c r="UEJ57" i="2"/>
  <c r="UEK57" i="2"/>
  <c r="UEL57" i="2"/>
  <c r="UEM57" i="2"/>
  <c r="UEN57" i="2"/>
  <c r="UEO57" i="2"/>
  <c r="UEP57" i="2"/>
  <c r="UEQ57" i="2"/>
  <c r="UER57" i="2"/>
  <c r="UES57" i="2"/>
  <c r="UET57" i="2"/>
  <c r="UEU57" i="2"/>
  <c r="UEV57" i="2"/>
  <c r="UEW57" i="2"/>
  <c r="UEX57" i="2"/>
  <c r="UEY57" i="2"/>
  <c r="UEZ57" i="2"/>
  <c r="UFA57" i="2"/>
  <c r="UFB57" i="2"/>
  <c r="UFC57" i="2"/>
  <c r="UFD57" i="2"/>
  <c r="UFE57" i="2"/>
  <c r="UFF57" i="2"/>
  <c r="UFG57" i="2"/>
  <c r="UFH57" i="2"/>
  <c r="UFI57" i="2"/>
  <c r="UFJ57" i="2"/>
  <c r="UFK57" i="2"/>
  <c r="UFL57" i="2"/>
  <c r="UFM57" i="2"/>
  <c r="UFN57" i="2"/>
  <c r="UFO57" i="2"/>
  <c r="UFP57" i="2"/>
  <c r="UFQ57" i="2"/>
  <c r="UFR57" i="2"/>
  <c r="UFS57" i="2"/>
  <c r="UFT57" i="2"/>
  <c r="UFU57" i="2"/>
  <c r="UFV57" i="2"/>
  <c r="UFW57" i="2"/>
  <c r="UFX57" i="2"/>
  <c r="UFY57" i="2"/>
  <c r="UFZ57" i="2"/>
  <c r="UGA57" i="2"/>
  <c r="UGB57" i="2"/>
  <c r="UGC57" i="2"/>
  <c r="UGD57" i="2"/>
  <c r="UGE57" i="2"/>
  <c r="UGF57" i="2"/>
  <c r="UGG57" i="2"/>
  <c r="UGH57" i="2"/>
  <c r="UGI57" i="2"/>
  <c r="UGJ57" i="2"/>
  <c r="UGK57" i="2"/>
  <c r="UGL57" i="2"/>
  <c r="UGM57" i="2"/>
  <c r="UGN57" i="2"/>
  <c r="UGO57" i="2"/>
  <c r="UGP57" i="2"/>
  <c r="UGQ57" i="2"/>
  <c r="UGR57" i="2"/>
  <c r="UGS57" i="2"/>
  <c r="UGT57" i="2"/>
  <c r="UGU57" i="2"/>
  <c r="UGV57" i="2"/>
  <c r="UGW57" i="2"/>
  <c r="UGX57" i="2"/>
  <c r="UGY57" i="2"/>
  <c r="UGZ57" i="2"/>
  <c r="UHA57" i="2"/>
  <c r="UHB57" i="2"/>
  <c r="UHC57" i="2"/>
  <c r="UHD57" i="2"/>
  <c r="UHE57" i="2"/>
  <c r="UHF57" i="2"/>
  <c r="UHG57" i="2"/>
  <c r="UHH57" i="2"/>
  <c r="UHI57" i="2"/>
  <c r="UHJ57" i="2"/>
  <c r="UHK57" i="2"/>
  <c r="UHL57" i="2"/>
  <c r="UHM57" i="2"/>
  <c r="UHN57" i="2"/>
  <c r="UHO57" i="2"/>
  <c r="UHP57" i="2"/>
  <c r="UHQ57" i="2"/>
  <c r="UHR57" i="2"/>
  <c r="UHS57" i="2"/>
  <c r="UHT57" i="2"/>
  <c r="UHU57" i="2"/>
  <c r="UHV57" i="2"/>
  <c r="UHW57" i="2"/>
  <c r="UHX57" i="2"/>
  <c r="UHY57" i="2"/>
  <c r="UHZ57" i="2"/>
  <c r="UIA57" i="2"/>
  <c r="UIB57" i="2"/>
  <c r="UIC57" i="2"/>
  <c r="UID57" i="2"/>
  <c r="UIE57" i="2"/>
  <c r="UIF57" i="2"/>
  <c r="UIG57" i="2"/>
  <c r="UIH57" i="2"/>
  <c r="UII57" i="2"/>
  <c r="UIJ57" i="2"/>
  <c r="UIK57" i="2"/>
  <c r="UIL57" i="2"/>
  <c r="UIM57" i="2"/>
  <c r="UIN57" i="2"/>
  <c r="UIO57" i="2"/>
  <c r="UIP57" i="2"/>
  <c r="UIQ57" i="2"/>
  <c r="UIR57" i="2"/>
  <c r="UIS57" i="2"/>
  <c r="UIT57" i="2"/>
  <c r="UIU57" i="2"/>
  <c r="UIV57" i="2"/>
  <c r="UIW57" i="2"/>
  <c r="UIX57" i="2"/>
  <c r="UIY57" i="2"/>
  <c r="UIZ57" i="2"/>
  <c r="UJA57" i="2"/>
  <c r="UJB57" i="2"/>
  <c r="UJC57" i="2"/>
  <c r="UJD57" i="2"/>
  <c r="UJE57" i="2"/>
  <c r="UJF57" i="2"/>
  <c r="UJG57" i="2"/>
  <c r="UJH57" i="2"/>
  <c r="UJI57" i="2"/>
  <c r="UJJ57" i="2"/>
  <c r="UJK57" i="2"/>
  <c r="UJL57" i="2"/>
  <c r="UJM57" i="2"/>
  <c r="UJN57" i="2"/>
  <c r="UJO57" i="2"/>
  <c r="UJP57" i="2"/>
  <c r="UJQ57" i="2"/>
  <c r="UJR57" i="2"/>
  <c r="UJS57" i="2"/>
  <c r="UJT57" i="2"/>
  <c r="UJU57" i="2"/>
  <c r="UJV57" i="2"/>
  <c r="UJW57" i="2"/>
  <c r="UJX57" i="2"/>
  <c r="UJY57" i="2"/>
  <c r="UJZ57" i="2"/>
  <c r="UKA57" i="2"/>
  <c r="UKB57" i="2"/>
  <c r="UKC57" i="2"/>
  <c r="UKD57" i="2"/>
  <c r="UKE57" i="2"/>
  <c r="UKF57" i="2"/>
  <c r="UKG57" i="2"/>
  <c r="UKH57" i="2"/>
  <c r="UKI57" i="2"/>
  <c r="UKJ57" i="2"/>
  <c r="UKK57" i="2"/>
  <c r="UKL57" i="2"/>
  <c r="UKM57" i="2"/>
  <c r="UKN57" i="2"/>
  <c r="UKO57" i="2"/>
  <c r="UKP57" i="2"/>
  <c r="UKQ57" i="2"/>
  <c r="UKR57" i="2"/>
  <c r="UKS57" i="2"/>
  <c r="UKT57" i="2"/>
  <c r="UKU57" i="2"/>
  <c r="UKV57" i="2"/>
  <c r="UKW57" i="2"/>
  <c r="UKX57" i="2"/>
  <c r="UKY57" i="2"/>
  <c r="UKZ57" i="2"/>
  <c r="ULA57" i="2"/>
  <c r="ULB57" i="2"/>
  <c r="ULC57" i="2"/>
  <c r="ULD57" i="2"/>
  <c r="ULE57" i="2"/>
  <c r="ULF57" i="2"/>
  <c r="ULG57" i="2"/>
  <c r="ULH57" i="2"/>
  <c r="ULI57" i="2"/>
  <c r="ULJ57" i="2"/>
  <c r="ULK57" i="2"/>
  <c r="ULL57" i="2"/>
  <c r="ULM57" i="2"/>
  <c r="ULN57" i="2"/>
  <c r="ULO57" i="2"/>
  <c r="ULP57" i="2"/>
  <c r="ULQ57" i="2"/>
  <c r="ULR57" i="2"/>
  <c r="ULS57" i="2"/>
  <c r="ULT57" i="2"/>
  <c r="ULU57" i="2"/>
  <c r="ULV57" i="2"/>
  <c r="ULW57" i="2"/>
  <c r="ULX57" i="2"/>
  <c r="ULY57" i="2"/>
  <c r="ULZ57" i="2"/>
  <c r="UMA57" i="2"/>
  <c r="UMB57" i="2"/>
  <c r="UMC57" i="2"/>
  <c r="UMD57" i="2"/>
  <c r="UME57" i="2"/>
  <c r="UMF57" i="2"/>
  <c r="UMG57" i="2"/>
  <c r="UMH57" i="2"/>
  <c r="UMI57" i="2"/>
  <c r="UMJ57" i="2"/>
  <c r="UMK57" i="2"/>
  <c r="UML57" i="2"/>
  <c r="UMM57" i="2"/>
  <c r="UMN57" i="2"/>
  <c r="UMO57" i="2"/>
  <c r="UMP57" i="2"/>
  <c r="UMQ57" i="2"/>
  <c r="UMR57" i="2"/>
  <c r="UMS57" i="2"/>
  <c r="UMT57" i="2"/>
  <c r="UMU57" i="2"/>
  <c r="UMV57" i="2"/>
  <c r="UMW57" i="2"/>
  <c r="UMX57" i="2"/>
  <c r="UMY57" i="2"/>
  <c r="UMZ57" i="2"/>
  <c r="UNA57" i="2"/>
  <c r="UNB57" i="2"/>
  <c r="UNC57" i="2"/>
  <c r="UND57" i="2"/>
  <c r="UNE57" i="2"/>
  <c r="UNF57" i="2"/>
  <c r="UNG57" i="2"/>
  <c r="UNH57" i="2"/>
  <c r="UNI57" i="2"/>
  <c r="UNJ57" i="2"/>
  <c r="UNK57" i="2"/>
  <c r="UNL57" i="2"/>
  <c r="UNM57" i="2"/>
  <c r="UNN57" i="2"/>
  <c r="UNO57" i="2"/>
  <c r="UNP57" i="2"/>
  <c r="UNQ57" i="2"/>
  <c r="UNR57" i="2"/>
  <c r="UNS57" i="2"/>
  <c r="UNT57" i="2"/>
  <c r="UNU57" i="2"/>
  <c r="UNV57" i="2"/>
  <c r="UNW57" i="2"/>
  <c r="UNX57" i="2"/>
  <c r="UNY57" i="2"/>
  <c r="UNZ57" i="2"/>
  <c r="UOA57" i="2"/>
  <c r="UOB57" i="2"/>
  <c r="UOC57" i="2"/>
  <c r="UOD57" i="2"/>
  <c r="UOE57" i="2"/>
  <c r="UOF57" i="2"/>
  <c r="UOG57" i="2"/>
  <c r="UOH57" i="2"/>
  <c r="UOI57" i="2"/>
  <c r="UOJ57" i="2"/>
  <c r="UOK57" i="2"/>
  <c r="UOL57" i="2"/>
  <c r="UOM57" i="2"/>
  <c r="UON57" i="2"/>
  <c r="UOO57" i="2"/>
  <c r="UOP57" i="2"/>
  <c r="UOQ57" i="2"/>
  <c r="UOR57" i="2"/>
  <c r="UOS57" i="2"/>
  <c r="UOT57" i="2"/>
  <c r="UOU57" i="2"/>
  <c r="UOV57" i="2"/>
  <c r="UOW57" i="2"/>
  <c r="UOX57" i="2"/>
  <c r="UOY57" i="2"/>
  <c r="UOZ57" i="2"/>
  <c r="UPA57" i="2"/>
  <c r="UPB57" i="2"/>
  <c r="UPC57" i="2"/>
  <c r="UPD57" i="2"/>
  <c r="UPE57" i="2"/>
  <c r="UPF57" i="2"/>
  <c r="UPG57" i="2"/>
  <c r="UPH57" i="2"/>
  <c r="UPI57" i="2"/>
  <c r="UPJ57" i="2"/>
  <c r="UPK57" i="2"/>
  <c r="UPL57" i="2"/>
  <c r="UPM57" i="2"/>
  <c r="UPN57" i="2"/>
  <c r="UPO57" i="2"/>
  <c r="UPP57" i="2"/>
  <c r="UPQ57" i="2"/>
  <c r="UPR57" i="2"/>
  <c r="UPS57" i="2"/>
  <c r="UPT57" i="2"/>
  <c r="UPU57" i="2"/>
  <c r="UPV57" i="2"/>
  <c r="UPW57" i="2"/>
  <c r="UPX57" i="2"/>
  <c r="UPY57" i="2"/>
  <c r="UPZ57" i="2"/>
  <c r="UQA57" i="2"/>
  <c r="UQB57" i="2"/>
  <c r="UQC57" i="2"/>
  <c r="UQD57" i="2"/>
  <c r="UQE57" i="2"/>
  <c r="UQF57" i="2"/>
  <c r="UQG57" i="2"/>
  <c r="UQH57" i="2"/>
  <c r="UQI57" i="2"/>
  <c r="UQJ57" i="2"/>
  <c r="UQK57" i="2"/>
  <c r="UQL57" i="2"/>
  <c r="UQM57" i="2"/>
  <c r="UQN57" i="2"/>
  <c r="UQO57" i="2"/>
  <c r="UQP57" i="2"/>
  <c r="UQQ57" i="2"/>
  <c r="UQR57" i="2"/>
  <c r="UQS57" i="2"/>
  <c r="UQT57" i="2"/>
  <c r="UQU57" i="2"/>
  <c r="UQV57" i="2"/>
  <c r="UQW57" i="2"/>
  <c r="UQX57" i="2"/>
  <c r="UQY57" i="2"/>
  <c r="UQZ57" i="2"/>
  <c r="URA57" i="2"/>
  <c r="URB57" i="2"/>
  <c r="URC57" i="2"/>
  <c r="URD57" i="2"/>
  <c r="URE57" i="2"/>
  <c r="URF57" i="2"/>
  <c r="URG57" i="2"/>
  <c r="URH57" i="2"/>
  <c r="URI57" i="2"/>
  <c r="URJ57" i="2"/>
  <c r="URK57" i="2"/>
  <c r="URL57" i="2"/>
  <c r="URM57" i="2"/>
  <c r="URN57" i="2"/>
  <c r="URO57" i="2"/>
  <c r="URP57" i="2"/>
  <c r="URQ57" i="2"/>
  <c r="URR57" i="2"/>
  <c r="URS57" i="2"/>
  <c r="URT57" i="2"/>
  <c r="URU57" i="2"/>
  <c r="URV57" i="2"/>
  <c r="URW57" i="2"/>
  <c r="URX57" i="2"/>
  <c r="URY57" i="2"/>
  <c r="URZ57" i="2"/>
  <c r="USA57" i="2"/>
  <c r="USB57" i="2"/>
  <c r="USC57" i="2"/>
  <c r="USD57" i="2"/>
  <c r="USE57" i="2"/>
  <c r="USF57" i="2"/>
  <c r="USG57" i="2"/>
  <c r="USH57" i="2"/>
  <c r="USI57" i="2"/>
  <c r="USJ57" i="2"/>
  <c r="USK57" i="2"/>
  <c r="USL57" i="2"/>
  <c r="USM57" i="2"/>
  <c r="USN57" i="2"/>
  <c r="USO57" i="2"/>
  <c r="USP57" i="2"/>
  <c r="USQ57" i="2"/>
  <c r="USR57" i="2"/>
  <c r="USS57" i="2"/>
  <c r="UST57" i="2"/>
  <c r="USU57" i="2"/>
  <c r="USV57" i="2"/>
  <c r="USW57" i="2"/>
  <c r="USX57" i="2"/>
  <c r="USY57" i="2"/>
  <c r="USZ57" i="2"/>
  <c r="UTA57" i="2"/>
  <c r="UTB57" i="2"/>
  <c r="UTC57" i="2"/>
  <c r="UTD57" i="2"/>
  <c r="UTE57" i="2"/>
  <c r="UTF57" i="2"/>
  <c r="UTG57" i="2"/>
  <c r="UTH57" i="2"/>
  <c r="UTI57" i="2"/>
  <c r="UTJ57" i="2"/>
  <c r="UTK57" i="2"/>
  <c r="UTL57" i="2"/>
  <c r="UTM57" i="2"/>
  <c r="UTN57" i="2"/>
  <c r="UTO57" i="2"/>
  <c r="UTP57" i="2"/>
  <c r="UTQ57" i="2"/>
  <c r="UTR57" i="2"/>
  <c r="UTS57" i="2"/>
  <c r="UTT57" i="2"/>
  <c r="UTU57" i="2"/>
  <c r="UTV57" i="2"/>
  <c r="UTW57" i="2"/>
  <c r="UTX57" i="2"/>
  <c r="UTY57" i="2"/>
  <c r="UTZ57" i="2"/>
  <c r="UUA57" i="2"/>
  <c r="UUB57" i="2"/>
  <c r="UUC57" i="2"/>
  <c r="UUD57" i="2"/>
  <c r="UUE57" i="2"/>
  <c r="UUF57" i="2"/>
  <c r="UUG57" i="2"/>
  <c r="UUH57" i="2"/>
  <c r="UUI57" i="2"/>
  <c r="UUJ57" i="2"/>
  <c r="UUK57" i="2"/>
  <c r="UUL57" i="2"/>
  <c r="UUM57" i="2"/>
  <c r="UUN57" i="2"/>
  <c r="UUO57" i="2"/>
  <c r="UUP57" i="2"/>
  <c r="UUQ57" i="2"/>
  <c r="UUR57" i="2"/>
  <c r="UUS57" i="2"/>
  <c r="UUT57" i="2"/>
  <c r="UUU57" i="2"/>
  <c r="UUV57" i="2"/>
  <c r="UUW57" i="2"/>
  <c r="UUX57" i="2"/>
  <c r="UUY57" i="2"/>
  <c r="UUZ57" i="2"/>
  <c r="UVA57" i="2"/>
  <c r="UVB57" i="2"/>
  <c r="UVC57" i="2"/>
  <c r="UVD57" i="2"/>
  <c r="UVE57" i="2"/>
  <c r="UVF57" i="2"/>
  <c r="UVG57" i="2"/>
  <c r="UVH57" i="2"/>
  <c r="UVI57" i="2"/>
  <c r="UVJ57" i="2"/>
  <c r="UVK57" i="2"/>
  <c r="UVL57" i="2"/>
  <c r="UVM57" i="2"/>
  <c r="UVN57" i="2"/>
  <c r="UVO57" i="2"/>
  <c r="UVP57" i="2"/>
  <c r="UVQ57" i="2"/>
  <c r="UVR57" i="2"/>
  <c r="UVS57" i="2"/>
  <c r="UVT57" i="2"/>
  <c r="UVU57" i="2"/>
  <c r="UVV57" i="2"/>
  <c r="UVW57" i="2"/>
  <c r="UVX57" i="2"/>
  <c r="UVY57" i="2"/>
  <c r="UVZ57" i="2"/>
  <c r="UWA57" i="2"/>
  <c r="UWB57" i="2"/>
  <c r="UWC57" i="2"/>
  <c r="UWD57" i="2"/>
  <c r="UWE57" i="2"/>
  <c r="UWF57" i="2"/>
  <c r="UWG57" i="2"/>
  <c r="UWH57" i="2"/>
  <c r="UWI57" i="2"/>
  <c r="UWJ57" i="2"/>
  <c r="UWK57" i="2"/>
  <c r="UWL57" i="2"/>
  <c r="UWM57" i="2"/>
  <c r="UWN57" i="2"/>
  <c r="UWO57" i="2"/>
  <c r="UWP57" i="2"/>
  <c r="UWQ57" i="2"/>
  <c r="UWR57" i="2"/>
  <c r="UWS57" i="2"/>
  <c r="UWT57" i="2"/>
  <c r="UWU57" i="2"/>
  <c r="UWV57" i="2"/>
  <c r="UWW57" i="2"/>
  <c r="UWX57" i="2"/>
  <c r="UWY57" i="2"/>
  <c r="UWZ57" i="2"/>
  <c r="UXA57" i="2"/>
  <c r="UXB57" i="2"/>
  <c r="UXC57" i="2"/>
  <c r="UXD57" i="2"/>
  <c r="UXE57" i="2"/>
  <c r="UXF57" i="2"/>
  <c r="UXG57" i="2"/>
  <c r="UXH57" i="2"/>
  <c r="UXI57" i="2"/>
  <c r="UXJ57" i="2"/>
  <c r="UXK57" i="2"/>
  <c r="UXL57" i="2"/>
  <c r="UXM57" i="2"/>
  <c r="UXN57" i="2"/>
  <c r="UXO57" i="2"/>
  <c r="UXP57" i="2"/>
  <c r="UXQ57" i="2"/>
  <c r="UXR57" i="2"/>
  <c r="UXS57" i="2"/>
  <c r="UXT57" i="2"/>
  <c r="UXU57" i="2"/>
  <c r="UXV57" i="2"/>
  <c r="UXW57" i="2"/>
  <c r="UXX57" i="2"/>
  <c r="UXY57" i="2"/>
  <c r="UXZ57" i="2"/>
  <c r="UYA57" i="2"/>
  <c r="UYB57" i="2"/>
  <c r="UYC57" i="2"/>
  <c r="UYD57" i="2"/>
  <c r="UYE57" i="2"/>
  <c r="UYF57" i="2"/>
  <c r="UYG57" i="2"/>
  <c r="UYH57" i="2"/>
  <c r="UYI57" i="2"/>
  <c r="UYJ57" i="2"/>
  <c r="UYK57" i="2"/>
  <c r="UYL57" i="2"/>
  <c r="UYM57" i="2"/>
  <c r="UYN57" i="2"/>
  <c r="UYO57" i="2"/>
  <c r="UYP57" i="2"/>
  <c r="UYQ57" i="2"/>
  <c r="UYR57" i="2"/>
  <c r="UYS57" i="2"/>
  <c r="UYT57" i="2"/>
  <c r="UYU57" i="2"/>
  <c r="UYV57" i="2"/>
  <c r="UYW57" i="2"/>
  <c r="UYX57" i="2"/>
  <c r="UYY57" i="2"/>
  <c r="UYZ57" i="2"/>
  <c r="UZA57" i="2"/>
  <c r="UZB57" i="2"/>
  <c r="UZC57" i="2"/>
  <c r="UZD57" i="2"/>
  <c r="UZE57" i="2"/>
  <c r="UZF57" i="2"/>
  <c r="UZG57" i="2"/>
  <c r="UZH57" i="2"/>
  <c r="UZI57" i="2"/>
  <c r="UZJ57" i="2"/>
  <c r="UZK57" i="2"/>
  <c r="UZL57" i="2"/>
  <c r="UZM57" i="2"/>
  <c r="UZN57" i="2"/>
  <c r="UZO57" i="2"/>
  <c r="UZP57" i="2"/>
  <c r="UZQ57" i="2"/>
  <c r="UZR57" i="2"/>
  <c r="UZS57" i="2"/>
  <c r="UZT57" i="2"/>
  <c r="UZU57" i="2"/>
  <c r="UZV57" i="2"/>
  <c r="UZW57" i="2"/>
  <c r="UZX57" i="2"/>
  <c r="UZY57" i="2"/>
  <c r="UZZ57" i="2"/>
  <c r="VAA57" i="2"/>
  <c r="VAB57" i="2"/>
  <c r="VAC57" i="2"/>
  <c r="VAD57" i="2"/>
  <c r="VAE57" i="2"/>
  <c r="VAF57" i="2"/>
  <c r="VAG57" i="2"/>
  <c r="VAH57" i="2"/>
  <c r="VAI57" i="2"/>
  <c r="VAJ57" i="2"/>
  <c r="VAK57" i="2"/>
  <c r="VAL57" i="2"/>
  <c r="VAM57" i="2"/>
  <c r="VAN57" i="2"/>
  <c r="VAO57" i="2"/>
  <c r="VAP57" i="2"/>
  <c r="VAQ57" i="2"/>
  <c r="VAR57" i="2"/>
  <c r="VAS57" i="2"/>
  <c r="VAT57" i="2"/>
  <c r="VAU57" i="2"/>
  <c r="VAV57" i="2"/>
  <c r="VAW57" i="2"/>
  <c r="VAX57" i="2"/>
  <c r="VAY57" i="2"/>
  <c r="VAZ57" i="2"/>
  <c r="VBA57" i="2"/>
  <c r="VBB57" i="2"/>
  <c r="VBC57" i="2"/>
  <c r="VBD57" i="2"/>
  <c r="VBE57" i="2"/>
  <c r="VBF57" i="2"/>
  <c r="VBG57" i="2"/>
  <c r="VBH57" i="2"/>
  <c r="VBI57" i="2"/>
  <c r="VBJ57" i="2"/>
  <c r="VBK57" i="2"/>
  <c r="VBL57" i="2"/>
  <c r="VBM57" i="2"/>
  <c r="VBN57" i="2"/>
  <c r="VBO57" i="2"/>
  <c r="VBP57" i="2"/>
  <c r="VBQ57" i="2"/>
  <c r="VBR57" i="2"/>
  <c r="VBS57" i="2"/>
  <c r="VBT57" i="2"/>
  <c r="VBU57" i="2"/>
  <c r="VBV57" i="2"/>
  <c r="VBW57" i="2"/>
  <c r="VBX57" i="2"/>
  <c r="VBY57" i="2"/>
  <c r="VBZ57" i="2"/>
  <c r="VCA57" i="2"/>
  <c r="VCB57" i="2"/>
  <c r="VCC57" i="2"/>
  <c r="VCD57" i="2"/>
  <c r="VCE57" i="2"/>
  <c r="VCF57" i="2"/>
  <c r="VCG57" i="2"/>
  <c r="VCH57" i="2"/>
  <c r="VCI57" i="2"/>
  <c r="VCJ57" i="2"/>
  <c r="VCK57" i="2"/>
  <c r="VCL57" i="2"/>
  <c r="VCM57" i="2"/>
  <c r="VCN57" i="2"/>
  <c r="VCO57" i="2"/>
  <c r="VCP57" i="2"/>
  <c r="VCQ57" i="2"/>
  <c r="VCR57" i="2"/>
  <c r="VCS57" i="2"/>
  <c r="VCT57" i="2"/>
  <c r="VCU57" i="2"/>
  <c r="VCV57" i="2"/>
  <c r="VCW57" i="2"/>
  <c r="VCX57" i="2"/>
  <c r="VCY57" i="2"/>
  <c r="VCZ57" i="2"/>
  <c r="VDA57" i="2"/>
  <c r="VDB57" i="2"/>
  <c r="VDC57" i="2"/>
  <c r="VDD57" i="2"/>
  <c r="VDE57" i="2"/>
  <c r="VDF57" i="2"/>
  <c r="VDG57" i="2"/>
  <c r="VDH57" i="2"/>
  <c r="VDI57" i="2"/>
  <c r="VDJ57" i="2"/>
  <c r="VDK57" i="2"/>
  <c r="VDL57" i="2"/>
  <c r="VDM57" i="2"/>
  <c r="VDN57" i="2"/>
  <c r="VDO57" i="2"/>
  <c r="VDP57" i="2"/>
  <c r="VDQ57" i="2"/>
  <c r="VDR57" i="2"/>
  <c r="VDS57" i="2"/>
  <c r="VDT57" i="2"/>
  <c r="VDU57" i="2"/>
  <c r="VDV57" i="2"/>
  <c r="VDW57" i="2"/>
  <c r="VDX57" i="2"/>
  <c r="VDY57" i="2"/>
  <c r="VDZ57" i="2"/>
  <c r="VEA57" i="2"/>
  <c r="VEB57" i="2"/>
  <c r="VEC57" i="2"/>
  <c r="VED57" i="2"/>
  <c r="VEE57" i="2"/>
  <c r="VEF57" i="2"/>
  <c r="VEG57" i="2"/>
  <c r="VEH57" i="2"/>
  <c r="VEI57" i="2"/>
  <c r="VEJ57" i="2"/>
  <c r="VEK57" i="2"/>
  <c r="VEL57" i="2"/>
  <c r="VEM57" i="2"/>
  <c r="VEN57" i="2"/>
  <c r="VEO57" i="2"/>
  <c r="VEP57" i="2"/>
  <c r="VEQ57" i="2"/>
  <c r="VER57" i="2"/>
  <c r="VES57" i="2"/>
  <c r="VET57" i="2"/>
  <c r="VEU57" i="2"/>
  <c r="VEV57" i="2"/>
  <c r="VEW57" i="2"/>
  <c r="VEX57" i="2"/>
  <c r="VEY57" i="2"/>
  <c r="VEZ57" i="2"/>
  <c r="VFA57" i="2"/>
  <c r="VFB57" i="2"/>
  <c r="VFC57" i="2"/>
  <c r="VFD57" i="2"/>
  <c r="VFE57" i="2"/>
  <c r="VFF57" i="2"/>
  <c r="VFG57" i="2"/>
  <c r="VFH57" i="2"/>
  <c r="VFI57" i="2"/>
  <c r="VFJ57" i="2"/>
  <c r="VFK57" i="2"/>
  <c r="VFL57" i="2"/>
  <c r="VFM57" i="2"/>
  <c r="VFN57" i="2"/>
  <c r="VFO57" i="2"/>
  <c r="VFP57" i="2"/>
  <c r="VFQ57" i="2"/>
  <c r="VFR57" i="2"/>
  <c r="VFS57" i="2"/>
  <c r="VFT57" i="2"/>
  <c r="VFU57" i="2"/>
  <c r="VFV57" i="2"/>
  <c r="VFW57" i="2"/>
  <c r="VFX57" i="2"/>
  <c r="VFY57" i="2"/>
  <c r="VFZ57" i="2"/>
  <c r="VGA57" i="2"/>
  <c r="VGB57" i="2"/>
  <c r="VGC57" i="2"/>
  <c r="VGD57" i="2"/>
  <c r="VGE57" i="2"/>
  <c r="VGF57" i="2"/>
  <c r="VGG57" i="2"/>
  <c r="VGH57" i="2"/>
  <c r="VGI57" i="2"/>
  <c r="VGJ57" i="2"/>
  <c r="VGK57" i="2"/>
  <c r="VGL57" i="2"/>
  <c r="VGM57" i="2"/>
  <c r="VGN57" i="2"/>
  <c r="VGO57" i="2"/>
  <c r="VGP57" i="2"/>
  <c r="VGQ57" i="2"/>
  <c r="VGR57" i="2"/>
  <c r="VGS57" i="2"/>
  <c r="VGT57" i="2"/>
  <c r="VGU57" i="2"/>
  <c r="VGV57" i="2"/>
  <c r="VGW57" i="2"/>
  <c r="VGX57" i="2"/>
  <c r="VGY57" i="2"/>
  <c r="VGZ57" i="2"/>
  <c r="VHA57" i="2"/>
  <c r="VHB57" i="2"/>
  <c r="VHC57" i="2"/>
  <c r="VHD57" i="2"/>
  <c r="VHE57" i="2"/>
  <c r="VHF57" i="2"/>
  <c r="VHG57" i="2"/>
  <c r="VHH57" i="2"/>
  <c r="VHI57" i="2"/>
  <c r="VHJ57" i="2"/>
  <c r="VHK57" i="2"/>
  <c r="VHL57" i="2"/>
  <c r="VHM57" i="2"/>
  <c r="VHN57" i="2"/>
  <c r="VHO57" i="2"/>
  <c r="VHP57" i="2"/>
  <c r="VHQ57" i="2"/>
  <c r="VHR57" i="2"/>
  <c r="VHS57" i="2"/>
  <c r="VHT57" i="2"/>
  <c r="VHU57" i="2"/>
  <c r="VHV57" i="2"/>
  <c r="VHW57" i="2"/>
  <c r="VHX57" i="2"/>
  <c r="VHY57" i="2"/>
  <c r="VHZ57" i="2"/>
  <c r="VIA57" i="2"/>
  <c r="VIB57" i="2"/>
  <c r="VIC57" i="2"/>
  <c r="VID57" i="2"/>
  <c r="VIE57" i="2"/>
  <c r="VIF57" i="2"/>
  <c r="VIG57" i="2"/>
  <c r="VIH57" i="2"/>
  <c r="VII57" i="2"/>
  <c r="VIJ57" i="2"/>
  <c r="VIK57" i="2"/>
  <c r="VIL57" i="2"/>
  <c r="VIM57" i="2"/>
  <c r="VIN57" i="2"/>
  <c r="VIO57" i="2"/>
  <c r="VIP57" i="2"/>
  <c r="VIQ57" i="2"/>
  <c r="VIR57" i="2"/>
  <c r="VIS57" i="2"/>
  <c r="VIT57" i="2"/>
  <c r="VIU57" i="2"/>
  <c r="VIV57" i="2"/>
  <c r="VIW57" i="2"/>
  <c r="VIX57" i="2"/>
  <c r="VIY57" i="2"/>
  <c r="VIZ57" i="2"/>
  <c r="VJA57" i="2"/>
  <c r="VJB57" i="2"/>
  <c r="VJC57" i="2"/>
  <c r="VJD57" i="2"/>
  <c r="VJE57" i="2"/>
  <c r="VJF57" i="2"/>
  <c r="VJG57" i="2"/>
  <c r="VJH57" i="2"/>
  <c r="VJI57" i="2"/>
  <c r="VJJ57" i="2"/>
  <c r="VJK57" i="2"/>
  <c r="VJL57" i="2"/>
  <c r="VJM57" i="2"/>
  <c r="VJN57" i="2"/>
  <c r="VJO57" i="2"/>
  <c r="VJP57" i="2"/>
  <c r="VJQ57" i="2"/>
  <c r="VJR57" i="2"/>
  <c r="VJS57" i="2"/>
  <c r="VJT57" i="2"/>
  <c r="VJU57" i="2"/>
  <c r="VJV57" i="2"/>
  <c r="VJW57" i="2"/>
  <c r="VJX57" i="2"/>
  <c r="VJY57" i="2"/>
  <c r="VJZ57" i="2"/>
  <c r="VKA57" i="2"/>
  <c r="VKB57" i="2"/>
  <c r="VKC57" i="2"/>
  <c r="VKD57" i="2"/>
  <c r="VKE57" i="2"/>
  <c r="VKF57" i="2"/>
  <c r="VKG57" i="2"/>
  <c r="VKH57" i="2"/>
  <c r="VKI57" i="2"/>
  <c r="VKJ57" i="2"/>
  <c r="VKK57" i="2"/>
  <c r="VKL57" i="2"/>
  <c r="VKM57" i="2"/>
  <c r="VKN57" i="2"/>
  <c r="VKO57" i="2"/>
  <c r="VKP57" i="2"/>
  <c r="VKQ57" i="2"/>
  <c r="VKR57" i="2"/>
  <c r="VKS57" i="2"/>
  <c r="VKT57" i="2"/>
  <c r="VKU57" i="2"/>
  <c r="VKV57" i="2"/>
  <c r="VKW57" i="2"/>
  <c r="VKX57" i="2"/>
  <c r="VKY57" i="2"/>
  <c r="VKZ57" i="2"/>
  <c r="VLA57" i="2"/>
  <c r="VLB57" i="2"/>
  <c r="VLC57" i="2"/>
  <c r="VLD57" i="2"/>
  <c r="VLE57" i="2"/>
  <c r="VLF57" i="2"/>
  <c r="VLG57" i="2"/>
  <c r="VLH57" i="2"/>
  <c r="VLI57" i="2"/>
  <c r="VLJ57" i="2"/>
  <c r="VLK57" i="2"/>
  <c r="VLL57" i="2"/>
  <c r="VLM57" i="2"/>
  <c r="VLN57" i="2"/>
  <c r="VLO57" i="2"/>
  <c r="VLP57" i="2"/>
  <c r="VLQ57" i="2"/>
  <c r="VLR57" i="2"/>
  <c r="VLS57" i="2"/>
  <c r="VLT57" i="2"/>
  <c r="VLU57" i="2"/>
  <c r="VLV57" i="2"/>
  <c r="VLW57" i="2"/>
  <c r="VLX57" i="2"/>
  <c r="VLY57" i="2"/>
  <c r="VLZ57" i="2"/>
  <c r="VMA57" i="2"/>
  <c r="VMB57" i="2"/>
  <c r="VMC57" i="2"/>
  <c r="VMD57" i="2"/>
  <c r="VME57" i="2"/>
  <c r="VMF57" i="2"/>
  <c r="VMG57" i="2"/>
  <c r="VMH57" i="2"/>
  <c r="VMI57" i="2"/>
  <c r="VMJ57" i="2"/>
  <c r="VMK57" i="2"/>
  <c r="VML57" i="2"/>
  <c r="VMM57" i="2"/>
  <c r="VMN57" i="2"/>
  <c r="VMO57" i="2"/>
  <c r="VMP57" i="2"/>
  <c r="VMQ57" i="2"/>
  <c r="VMR57" i="2"/>
  <c r="VMS57" i="2"/>
  <c r="VMT57" i="2"/>
  <c r="VMU57" i="2"/>
  <c r="VMV57" i="2"/>
  <c r="VMW57" i="2"/>
  <c r="VMX57" i="2"/>
  <c r="VMY57" i="2"/>
  <c r="VMZ57" i="2"/>
  <c r="VNA57" i="2"/>
  <c r="VNB57" i="2"/>
  <c r="VNC57" i="2"/>
  <c r="VND57" i="2"/>
  <c r="VNE57" i="2"/>
  <c r="VNF57" i="2"/>
  <c r="VNG57" i="2"/>
  <c r="VNH57" i="2"/>
  <c r="VNI57" i="2"/>
  <c r="VNJ57" i="2"/>
  <c r="VNK57" i="2"/>
  <c r="VNL57" i="2"/>
  <c r="VNM57" i="2"/>
  <c r="VNN57" i="2"/>
  <c r="VNO57" i="2"/>
  <c r="VNP57" i="2"/>
  <c r="VNQ57" i="2"/>
  <c r="VNR57" i="2"/>
  <c r="VNS57" i="2"/>
  <c r="VNT57" i="2"/>
  <c r="VNU57" i="2"/>
  <c r="VNV57" i="2"/>
  <c r="VNW57" i="2"/>
  <c r="VNX57" i="2"/>
  <c r="VNY57" i="2"/>
  <c r="VNZ57" i="2"/>
  <c r="VOA57" i="2"/>
  <c r="VOB57" i="2"/>
  <c r="VOC57" i="2"/>
  <c r="VOD57" i="2"/>
  <c r="VOE57" i="2"/>
  <c r="VOF57" i="2"/>
  <c r="VOG57" i="2"/>
  <c r="VOH57" i="2"/>
  <c r="VOI57" i="2"/>
  <c r="VOJ57" i="2"/>
  <c r="VOK57" i="2"/>
  <c r="VOL57" i="2"/>
  <c r="VOM57" i="2"/>
  <c r="VON57" i="2"/>
  <c r="VOO57" i="2"/>
  <c r="VOP57" i="2"/>
  <c r="VOQ57" i="2"/>
  <c r="VOR57" i="2"/>
  <c r="VOS57" i="2"/>
  <c r="VOT57" i="2"/>
  <c r="VOU57" i="2"/>
  <c r="VOV57" i="2"/>
  <c r="VOW57" i="2"/>
  <c r="VOX57" i="2"/>
  <c r="VOY57" i="2"/>
  <c r="VOZ57" i="2"/>
  <c r="VPA57" i="2"/>
  <c r="VPB57" i="2"/>
  <c r="VPC57" i="2"/>
  <c r="VPD57" i="2"/>
  <c r="VPE57" i="2"/>
  <c r="VPF57" i="2"/>
  <c r="VPG57" i="2"/>
  <c r="VPH57" i="2"/>
  <c r="VPI57" i="2"/>
  <c r="VPJ57" i="2"/>
  <c r="VPK57" i="2"/>
  <c r="VPL57" i="2"/>
  <c r="VPM57" i="2"/>
  <c r="VPN57" i="2"/>
  <c r="VPO57" i="2"/>
  <c r="VPP57" i="2"/>
  <c r="VPQ57" i="2"/>
  <c r="VPR57" i="2"/>
  <c r="VPS57" i="2"/>
  <c r="VPT57" i="2"/>
  <c r="VPU57" i="2"/>
  <c r="VPV57" i="2"/>
  <c r="VPW57" i="2"/>
  <c r="VPX57" i="2"/>
  <c r="VPY57" i="2"/>
  <c r="VPZ57" i="2"/>
  <c r="VQA57" i="2"/>
  <c r="VQB57" i="2"/>
  <c r="VQC57" i="2"/>
  <c r="VQD57" i="2"/>
  <c r="VQE57" i="2"/>
  <c r="VQF57" i="2"/>
  <c r="VQG57" i="2"/>
  <c r="VQH57" i="2"/>
  <c r="VQI57" i="2"/>
  <c r="VQJ57" i="2"/>
  <c r="VQK57" i="2"/>
  <c r="VQL57" i="2"/>
  <c r="VQM57" i="2"/>
  <c r="VQN57" i="2"/>
  <c r="VQO57" i="2"/>
  <c r="VQP57" i="2"/>
  <c r="VQQ57" i="2"/>
  <c r="VQR57" i="2"/>
  <c r="VQS57" i="2"/>
  <c r="VQT57" i="2"/>
  <c r="VQU57" i="2"/>
  <c r="VQV57" i="2"/>
  <c r="VQW57" i="2"/>
  <c r="VQX57" i="2"/>
  <c r="VQY57" i="2"/>
  <c r="VQZ57" i="2"/>
  <c r="VRA57" i="2"/>
  <c r="VRB57" i="2"/>
  <c r="VRC57" i="2"/>
  <c r="VRD57" i="2"/>
  <c r="VRE57" i="2"/>
  <c r="VRF57" i="2"/>
  <c r="VRG57" i="2"/>
  <c r="VRH57" i="2"/>
  <c r="VRI57" i="2"/>
  <c r="VRJ57" i="2"/>
  <c r="VRK57" i="2"/>
  <c r="VRL57" i="2"/>
  <c r="VRM57" i="2"/>
  <c r="VRN57" i="2"/>
  <c r="VRO57" i="2"/>
  <c r="VRP57" i="2"/>
  <c r="VRQ57" i="2"/>
  <c r="VRR57" i="2"/>
  <c r="VRS57" i="2"/>
  <c r="VRT57" i="2"/>
  <c r="VRU57" i="2"/>
  <c r="VRV57" i="2"/>
  <c r="VRW57" i="2"/>
  <c r="VRX57" i="2"/>
  <c r="VRY57" i="2"/>
  <c r="VRZ57" i="2"/>
  <c r="VSA57" i="2"/>
  <c r="VSB57" i="2"/>
  <c r="VSC57" i="2"/>
  <c r="VSD57" i="2"/>
  <c r="VSE57" i="2"/>
  <c r="VSF57" i="2"/>
  <c r="VSG57" i="2"/>
  <c r="VSH57" i="2"/>
  <c r="VSI57" i="2"/>
  <c r="VSJ57" i="2"/>
  <c r="VSK57" i="2"/>
  <c r="VSL57" i="2"/>
  <c r="VSM57" i="2"/>
  <c r="VSN57" i="2"/>
  <c r="VSO57" i="2"/>
  <c r="VSP57" i="2"/>
  <c r="VSQ57" i="2"/>
  <c r="VSR57" i="2"/>
  <c r="VSS57" i="2"/>
  <c r="VST57" i="2"/>
  <c r="VSU57" i="2"/>
  <c r="VSV57" i="2"/>
  <c r="VSW57" i="2"/>
  <c r="VSX57" i="2"/>
  <c r="VSY57" i="2"/>
  <c r="VSZ57" i="2"/>
  <c r="VTA57" i="2"/>
  <c r="VTB57" i="2"/>
  <c r="VTC57" i="2"/>
  <c r="VTD57" i="2"/>
  <c r="VTE57" i="2"/>
  <c r="VTF57" i="2"/>
  <c r="VTG57" i="2"/>
  <c r="VTH57" i="2"/>
  <c r="VTI57" i="2"/>
  <c r="VTJ57" i="2"/>
  <c r="VTK57" i="2"/>
  <c r="VTL57" i="2"/>
  <c r="VTM57" i="2"/>
  <c r="VTN57" i="2"/>
  <c r="VTO57" i="2"/>
  <c r="VTP57" i="2"/>
  <c r="VTQ57" i="2"/>
  <c r="VTR57" i="2"/>
  <c r="VTS57" i="2"/>
  <c r="VTT57" i="2"/>
  <c r="VTU57" i="2"/>
  <c r="VTV57" i="2"/>
  <c r="VTW57" i="2"/>
  <c r="VTX57" i="2"/>
  <c r="VTY57" i="2"/>
  <c r="VTZ57" i="2"/>
  <c r="VUA57" i="2"/>
  <c r="VUB57" i="2"/>
  <c r="VUC57" i="2"/>
  <c r="VUD57" i="2"/>
  <c r="VUE57" i="2"/>
  <c r="VUF57" i="2"/>
  <c r="VUG57" i="2"/>
  <c r="VUH57" i="2"/>
  <c r="VUI57" i="2"/>
  <c r="VUJ57" i="2"/>
  <c r="VUK57" i="2"/>
  <c r="VUL57" i="2"/>
  <c r="VUM57" i="2"/>
  <c r="VUN57" i="2"/>
  <c r="VUO57" i="2"/>
  <c r="VUP57" i="2"/>
  <c r="VUQ57" i="2"/>
  <c r="VUR57" i="2"/>
  <c r="VUS57" i="2"/>
  <c r="VUT57" i="2"/>
  <c r="VUU57" i="2"/>
  <c r="VUV57" i="2"/>
  <c r="VUW57" i="2"/>
  <c r="VUX57" i="2"/>
  <c r="VUY57" i="2"/>
  <c r="VUZ57" i="2"/>
  <c r="VVA57" i="2"/>
  <c r="VVB57" i="2"/>
  <c r="VVC57" i="2"/>
  <c r="VVD57" i="2"/>
  <c r="VVE57" i="2"/>
  <c r="VVF57" i="2"/>
  <c r="VVG57" i="2"/>
  <c r="VVH57" i="2"/>
  <c r="VVI57" i="2"/>
  <c r="VVJ57" i="2"/>
  <c r="VVK57" i="2"/>
  <c r="VVL57" i="2"/>
  <c r="VVM57" i="2"/>
  <c r="VVN57" i="2"/>
  <c r="VVO57" i="2"/>
  <c r="VVP57" i="2"/>
  <c r="VVQ57" i="2"/>
  <c r="VVR57" i="2"/>
  <c r="VVS57" i="2"/>
  <c r="VVT57" i="2"/>
  <c r="VVU57" i="2"/>
  <c r="VVV57" i="2"/>
  <c r="VVW57" i="2"/>
  <c r="VVX57" i="2"/>
  <c r="VVY57" i="2"/>
  <c r="VVZ57" i="2"/>
  <c r="VWA57" i="2"/>
  <c r="VWB57" i="2"/>
  <c r="VWC57" i="2"/>
  <c r="VWD57" i="2"/>
  <c r="VWE57" i="2"/>
  <c r="VWF57" i="2"/>
  <c r="VWG57" i="2"/>
  <c r="VWH57" i="2"/>
  <c r="VWI57" i="2"/>
  <c r="VWJ57" i="2"/>
  <c r="VWK57" i="2"/>
  <c r="VWL57" i="2"/>
  <c r="VWM57" i="2"/>
  <c r="VWN57" i="2"/>
  <c r="VWO57" i="2"/>
  <c r="VWP57" i="2"/>
  <c r="VWQ57" i="2"/>
  <c r="VWR57" i="2"/>
  <c r="VWS57" i="2"/>
  <c r="VWT57" i="2"/>
  <c r="VWU57" i="2"/>
  <c r="VWV57" i="2"/>
  <c r="VWW57" i="2"/>
  <c r="VWX57" i="2"/>
  <c r="VWY57" i="2"/>
  <c r="VWZ57" i="2"/>
  <c r="VXA57" i="2"/>
  <c r="VXB57" i="2"/>
  <c r="VXC57" i="2"/>
  <c r="VXD57" i="2"/>
  <c r="VXE57" i="2"/>
  <c r="VXF57" i="2"/>
  <c r="VXG57" i="2"/>
  <c r="VXH57" i="2"/>
  <c r="VXI57" i="2"/>
  <c r="VXJ57" i="2"/>
  <c r="VXK57" i="2"/>
  <c r="VXL57" i="2"/>
  <c r="VXM57" i="2"/>
  <c r="VXN57" i="2"/>
  <c r="VXO57" i="2"/>
  <c r="VXP57" i="2"/>
  <c r="VXQ57" i="2"/>
  <c r="VXR57" i="2"/>
  <c r="VXS57" i="2"/>
  <c r="VXT57" i="2"/>
  <c r="VXU57" i="2"/>
  <c r="VXV57" i="2"/>
  <c r="VXW57" i="2"/>
  <c r="VXX57" i="2"/>
  <c r="VXY57" i="2"/>
  <c r="VXZ57" i="2"/>
  <c r="VYA57" i="2"/>
  <c r="VYB57" i="2"/>
  <c r="VYC57" i="2"/>
  <c r="VYD57" i="2"/>
  <c r="VYE57" i="2"/>
  <c r="VYF57" i="2"/>
  <c r="VYG57" i="2"/>
  <c r="VYH57" i="2"/>
  <c r="VYI57" i="2"/>
  <c r="VYJ57" i="2"/>
  <c r="VYK57" i="2"/>
  <c r="VYL57" i="2"/>
  <c r="VYM57" i="2"/>
  <c r="VYN57" i="2"/>
  <c r="VYO57" i="2"/>
  <c r="VYP57" i="2"/>
  <c r="VYQ57" i="2"/>
  <c r="VYR57" i="2"/>
  <c r="VYS57" i="2"/>
  <c r="VYT57" i="2"/>
  <c r="VYU57" i="2"/>
  <c r="VYV57" i="2"/>
  <c r="VYW57" i="2"/>
  <c r="VYX57" i="2"/>
  <c r="VYY57" i="2"/>
  <c r="VYZ57" i="2"/>
  <c r="VZA57" i="2"/>
  <c r="VZB57" i="2"/>
  <c r="VZC57" i="2"/>
  <c r="VZD57" i="2"/>
  <c r="VZE57" i="2"/>
  <c r="VZF57" i="2"/>
  <c r="VZG57" i="2"/>
  <c r="VZH57" i="2"/>
  <c r="VZI57" i="2"/>
  <c r="VZJ57" i="2"/>
  <c r="VZK57" i="2"/>
  <c r="VZL57" i="2"/>
  <c r="VZM57" i="2"/>
  <c r="VZN57" i="2"/>
  <c r="VZO57" i="2"/>
  <c r="VZP57" i="2"/>
  <c r="VZQ57" i="2"/>
  <c r="VZR57" i="2"/>
  <c r="VZS57" i="2"/>
  <c r="VZT57" i="2"/>
  <c r="VZU57" i="2"/>
  <c r="VZV57" i="2"/>
  <c r="VZW57" i="2"/>
  <c r="VZX57" i="2"/>
  <c r="VZY57" i="2"/>
  <c r="VZZ57" i="2"/>
  <c r="WAA57" i="2"/>
  <c r="WAB57" i="2"/>
  <c r="WAC57" i="2"/>
  <c r="WAD57" i="2"/>
  <c r="WAE57" i="2"/>
  <c r="WAF57" i="2"/>
  <c r="WAG57" i="2"/>
  <c r="WAH57" i="2"/>
  <c r="WAI57" i="2"/>
  <c r="WAJ57" i="2"/>
  <c r="WAK57" i="2"/>
  <c r="WAL57" i="2"/>
  <c r="WAM57" i="2"/>
  <c r="WAN57" i="2"/>
  <c r="WAO57" i="2"/>
  <c r="WAP57" i="2"/>
  <c r="WAQ57" i="2"/>
  <c r="WAR57" i="2"/>
  <c r="WAS57" i="2"/>
  <c r="WAT57" i="2"/>
  <c r="WAU57" i="2"/>
  <c r="WAV57" i="2"/>
  <c r="WAW57" i="2"/>
  <c r="WAX57" i="2"/>
  <c r="WAY57" i="2"/>
  <c r="WAZ57" i="2"/>
  <c r="WBA57" i="2"/>
  <c r="WBB57" i="2"/>
  <c r="WBC57" i="2"/>
  <c r="WBD57" i="2"/>
  <c r="WBE57" i="2"/>
  <c r="WBF57" i="2"/>
  <c r="WBG57" i="2"/>
  <c r="WBH57" i="2"/>
  <c r="WBI57" i="2"/>
  <c r="WBJ57" i="2"/>
  <c r="WBK57" i="2"/>
  <c r="WBL57" i="2"/>
  <c r="WBM57" i="2"/>
  <c r="WBN57" i="2"/>
  <c r="WBO57" i="2"/>
  <c r="WBP57" i="2"/>
  <c r="WBQ57" i="2"/>
  <c r="WBR57" i="2"/>
  <c r="WBS57" i="2"/>
  <c r="WBT57" i="2"/>
  <c r="WBU57" i="2"/>
  <c r="WBV57" i="2"/>
  <c r="WBW57" i="2"/>
  <c r="WBX57" i="2"/>
  <c r="WBY57" i="2"/>
  <c r="WBZ57" i="2"/>
  <c r="WCA57" i="2"/>
  <c r="WCB57" i="2"/>
  <c r="WCC57" i="2"/>
  <c r="WCD57" i="2"/>
  <c r="WCE57" i="2"/>
  <c r="WCF57" i="2"/>
  <c r="WCG57" i="2"/>
  <c r="WCH57" i="2"/>
  <c r="WCI57" i="2"/>
  <c r="WCJ57" i="2"/>
  <c r="WCK57" i="2"/>
  <c r="WCL57" i="2"/>
  <c r="WCM57" i="2"/>
  <c r="WCN57" i="2"/>
  <c r="WCO57" i="2"/>
  <c r="WCP57" i="2"/>
  <c r="WCQ57" i="2"/>
  <c r="WCR57" i="2"/>
  <c r="WCS57" i="2"/>
  <c r="WCT57" i="2"/>
  <c r="WCU57" i="2"/>
  <c r="WCV57" i="2"/>
  <c r="WCW57" i="2"/>
  <c r="WCX57" i="2"/>
  <c r="WCY57" i="2"/>
  <c r="WCZ57" i="2"/>
  <c r="WDA57" i="2"/>
  <c r="WDB57" i="2"/>
  <c r="WDC57" i="2"/>
  <c r="WDD57" i="2"/>
  <c r="WDE57" i="2"/>
  <c r="WDF57" i="2"/>
  <c r="WDG57" i="2"/>
  <c r="WDH57" i="2"/>
  <c r="WDI57" i="2"/>
  <c r="WDJ57" i="2"/>
  <c r="WDK57" i="2"/>
  <c r="WDL57" i="2"/>
  <c r="WDM57" i="2"/>
  <c r="WDN57" i="2"/>
  <c r="WDO57" i="2"/>
  <c r="WDP57" i="2"/>
  <c r="WDQ57" i="2"/>
  <c r="WDR57" i="2"/>
  <c r="WDS57" i="2"/>
  <c r="WDT57" i="2"/>
  <c r="WDU57" i="2"/>
  <c r="WDV57" i="2"/>
  <c r="WDW57" i="2"/>
  <c r="WDX57" i="2"/>
  <c r="WDY57" i="2"/>
  <c r="WDZ57" i="2"/>
  <c r="WEA57" i="2"/>
  <c r="WEB57" i="2"/>
  <c r="WEC57" i="2"/>
  <c r="WED57" i="2"/>
  <c r="WEE57" i="2"/>
  <c r="WEF57" i="2"/>
  <c r="WEG57" i="2"/>
  <c r="WEH57" i="2"/>
  <c r="WEI57" i="2"/>
  <c r="WEJ57" i="2"/>
  <c r="WEK57" i="2"/>
  <c r="WEL57" i="2"/>
  <c r="WEM57" i="2"/>
  <c r="WEN57" i="2"/>
  <c r="WEO57" i="2"/>
  <c r="WEP57" i="2"/>
  <c r="WEQ57" i="2"/>
  <c r="WER57" i="2"/>
  <c r="WES57" i="2"/>
  <c r="WET57" i="2"/>
  <c r="WEU57" i="2"/>
  <c r="WEV57" i="2"/>
  <c r="WEW57" i="2"/>
  <c r="WEX57" i="2"/>
  <c r="WEY57" i="2"/>
  <c r="WEZ57" i="2"/>
  <c r="WFA57" i="2"/>
  <c r="WFB57" i="2"/>
  <c r="WFC57" i="2"/>
  <c r="WFD57" i="2"/>
  <c r="WFE57" i="2"/>
  <c r="WFF57" i="2"/>
  <c r="WFG57" i="2"/>
  <c r="WFH57" i="2"/>
  <c r="WFI57" i="2"/>
  <c r="WFJ57" i="2"/>
  <c r="WFK57" i="2"/>
  <c r="WFL57" i="2"/>
  <c r="WFM57" i="2"/>
  <c r="WFN57" i="2"/>
  <c r="WFO57" i="2"/>
  <c r="WFP57" i="2"/>
  <c r="WFQ57" i="2"/>
  <c r="WFR57" i="2"/>
  <c r="WFS57" i="2"/>
  <c r="WFT57" i="2"/>
  <c r="WFU57" i="2"/>
  <c r="WFV57" i="2"/>
  <c r="WFW57" i="2"/>
  <c r="WFX57" i="2"/>
  <c r="WFY57" i="2"/>
  <c r="WFZ57" i="2"/>
  <c r="WGA57" i="2"/>
  <c r="WGB57" i="2"/>
  <c r="WGC57" i="2"/>
  <c r="WGD57" i="2"/>
  <c r="WGE57" i="2"/>
  <c r="WGF57" i="2"/>
  <c r="WGG57" i="2"/>
  <c r="WGH57" i="2"/>
  <c r="WGI57" i="2"/>
  <c r="WGJ57" i="2"/>
  <c r="WGK57" i="2"/>
  <c r="WGL57" i="2"/>
  <c r="WGM57" i="2"/>
  <c r="WGN57" i="2"/>
  <c r="WGO57" i="2"/>
  <c r="WGP57" i="2"/>
  <c r="WGQ57" i="2"/>
  <c r="WGR57" i="2"/>
  <c r="WGS57" i="2"/>
  <c r="WGT57" i="2"/>
  <c r="WGU57" i="2"/>
  <c r="WGV57" i="2"/>
  <c r="WGW57" i="2"/>
  <c r="WGX57" i="2"/>
  <c r="WGY57" i="2"/>
  <c r="WGZ57" i="2"/>
  <c r="WHA57" i="2"/>
  <c r="WHB57" i="2"/>
  <c r="WHC57" i="2"/>
  <c r="WHD57" i="2"/>
  <c r="WHE57" i="2"/>
  <c r="WHF57" i="2"/>
  <c r="WHG57" i="2"/>
  <c r="WHH57" i="2"/>
  <c r="WHI57" i="2"/>
  <c r="WHJ57" i="2"/>
  <c r="WHK57" i="2"/>
  <c r="WHL57" i="2"/>
  <c r="WHM57" i="2"/>
  <c r="WHN57" i="2"/>
  <c r="WHO57" i="2"/>
  <c r="WHP57" i="2"/>
  <c r="WHQ57" i="2"/>
  <c r="WHR57" i="2"/>
  <c r="WHS57" i="2"/>
  <c r="WHT57" i="2"/>
  <c r="WHU57" i="2"/>
  <c r="WHV57" i="2"/>
  <c r="WHW57" i="2"/>
  <c r="WHX57" i="2"/>
  <c r="WHY57" i="2"/>
  <c r="WHZ57" i="2"/>
  <c r="WIA57" i="2"/>
  <c r="WIB57" i="2"/>
  <c r="WIC57" i="2"/>
  <c r="WID57" i="2"/>
  <c r="WIE57" i="2"/>
  <c r="WIF57" i="2"/>
  <c r="WIG57" i="2"/>
  <c r="WIH57" i="2"/>
  <c r="WII57" i="2"/>
  <c r="WIJ57" i="2"/>
  <c r="WIK57" i="2"/>
  <c r="WIL57" i="2"/>
  <c r="WIM57" i="2"/>
  <c r="WIN57" i="2"/>
  <c r="WIO57" i="2"/>
  <c r="WIP57" i="2"/>
  <c r="WIQ57" i="2"/>
  <c r="WIR57" i="2"/>
  <c r="WIS57" i="2"/>
  <c r="WIT57" i="2"/>
  <c r="WIU57" i="2"/>
  <c r="WIV57" i="2"/>
  <c r="WIW57" i="2"/>
  <c r="WIX57" i="2"/>
  <c r="WIY57" i="2"/>
  <c r="WIZ57" i="2"/>
  <c r="WJA57" i="2"/>
  <c r="WJB57" i="2"/>
  <c r="WJC57" i="2"/>
  <c r="WJD57" i="2"/>
  <c r="WJE57" i="2"/>
  <c r="WJF57" i="2"/>
  <c r="WJG57" i="2"/>
  <c r="WJH57" i="2"/>
  <c r="WJI57" i="2"/>
  <c r="WJJ57" i="2"/>
  <c r="WJK57" i="2"/>
  <c r="WJL57" i="2"/>
  <c r="WJM57" i="2"/>
  <c r="WJN57" i="2"/>
  <c r="WJO57" i="2"/>
  <c r="WJP57" i="2"/>
  <c r="WJQ57" i="2"/>
  <c r="WJR57" i="2"/>
  <c r="WJS57" i="2"/>
  <c r="WJT57" i="2"/>
  <c r="WJU57" i="2"/>
  <c r="WJV57" i="2"/>
  <c r="WJW57" i="2"/>
  <c r="WJX57" i="2"/>
  <c r="WJY57" i="2"/>
  <c r="WJZ57" i="2"/>
  <c r="WKA57" i="2"/>
  <c r="WKB57" i="2"/>
  <c r="WKC57" i="2"/>
  <c r="WKD57" i="2"/>
  <c r="WKE57" i="2"/>
  <c r="WKF57" i="2"/>
  <c r="WKG57" i="2"/>
  <c r="WKH57" i="2"/>
  <c r="WKI57" i="2"/>
  <c r="WKJ57" i="2"/>
  <c r="WKK57" i="2"/>
  <c r="WKL57" i="2"/>
  <c r="WKM57" i="2"/>
  <c r="WKN57" i="2"/>
  <c r="WKO57" i="2"/>
  <c r="WKP57" i="2"/>
  <c r="WKQ57" i="2"/>
  <c r="WKR57" i="2"/>
  <c r="WKS57" i="2"/>
  <c r="WKT57" i="2"/>
  <c r="WKU57" i="2"/>
  <c r="WKV57" i="2"/>
  <c r="WKW57" i="2"/>
  <c r="WKX57" i="2"/>
  <c r="WKY57" i="2"/>
  <c r="WKZ57" i="2"/>
  <c r="WLA57" i="2"/>
  <c r="WLB57" i="2"/>
  <c r="WLC57" i="2"/>
  <c r="WLD57" i="2"/>
  <c r="WLE57" i="2"/>
  <c r="WLF57" i="2"/>
  <c r="WLG57" i="2"/>
  <c r="WLH57" i="2"/>
  <c r="WLI57" i="2"/>
  <c r="WLJ57" i="2"/>
  <c r="WLK57" i="2"/>
  <c r="WLL57" i="2"/>
  <c r="WLM57" i="2"/>
  <c r="WLN57" i="2"/>
  <c r="WLO57" i="2"/>
  <c r="WLP57" i="2"/>
  <c r="WLQ57" i="2"/>
  <c r="WLR57" i="2"/>
  <c r="WLS57" i="2"/>
  <c r="WLT57" i="2"/>
  <c r="WLU57" i="2"/>
  <c r="WLV57" i="2"/>
  <c r="WLW57" i="2"/>
  <c r="WLX57" i="2"/>
  <c r="WLY57" i="2"/>
  <c r="WLZ57" i="2"/>
  <c r="WMA57" i="2"/>
  <c r="WMB57" i="2"/>
  <c r="WMC57" i="2"/>
  <c r="WMD57" i="2"/>
  <c r="WME57" i="2"/>
  <c r="WMF57" i="2"/>
  <c r="WMG57" i="2"/>
  <c r="WMH57" i="2"/>
  <c r="WMI57" i="2"/>
  <c r="WMJ57" i="2"/>
  <c r="WMK57" i="2"/>
  <c r="WML57" i="2"/>
  <c r="WMM57" i="2"/>
  <c r="WMN57" i="2"/>
  <c r="WMO57" i="2"/>
  <c r="WMP57" i="2"/>
  <c r="WMQ57" i="2"/>
  <c r="WMR57" i="2"/>
  <c r="WMS57" i="2"/>
  <c r="WMT57" i="2"/>
  <c r="WMU57" i="2"/>
  <c r="WMV57" i="2"/>
  <c r="WMW57" i="2"/>
  <c r="WMX57" i="2"/>
  <c r="WMY57" i="2"/>
  <c r="WMZ57" i="2"/>
  <c r="WNA57" i="2"/>
  <c r="WNB57" i="2"/>
  <c r="WNC57" i="2"/>
  <c r="WND57" i="2"/>
  <c r="WNE57" i="2"/>
  <c r="WNF57" i="2"/>
  <c r="WNG57" i="2"/>
  <c r="WNH57" i="2"/>
  <c r="WNI57" i="2"/>
  <c r="WNJ57" i="2"/>
  <c r="WNK57" i="2"/>
  <c r="WNL57" i="2"/>
  <c r="WNM57" i="2"/>
  <c r="WNN57" i="2"/>
  <c r="WNO57" i="2"/>
  <c r="WNP57" i="2"/>
  <c r="WNQ57" i="2"/>
  <c r="WNR57" i="2"/>
  <c r="WNS57" i="2"/>
  <c r="WNT57" i="2"/>
  <c r="WNU57" i="2"/>
  <c r="WNV57" i="2"/>
  <c r="WNW57" i="2"/>
  <c r="WNX57" i="2"/>
  <c r="WNY57" i="2"/>
  <c r="WNZ57" i="2"/>
  <c r="WOA57" i="2"/>
  <c r="WOB57" i="2"/>
  <c r="WOC57" i="2"/>
  <c r="WOD57" i="2"/>
  <c r="WOE57" i="2"/>
  <c r="WOF57" i="2"/>
  <c r="WOG57" i="2"/>
  <c r="WOH57" i="2"/>
  <c r="WOI57" i="2"/>
  <c r="WOJ57" i="2"/>
  <c r="WOK57" i="2"/>
  <c r="WOL57" i="2"/>
  <c r="WOM57" i="2"/>
  <c r="WON57" i="2"/>
  <c r="WOO57" i="2"/>
  <c r="WOP57" i="2"/>
  <c r="WOQ57" i="2"/>
  <c r="WOR57" i="2"/>
  <c r="WOS57" i="2"/>
  <c r="WOT57" i="2"/>
  <c r="WOU57" i="2"/>
  <c r="WOV57" i="2"/>
  <c r="WOW57" i="2"/>
  <c r="WOX57" i="2"/>
  <c r="WOY57" i="2"/>
  <c r="WOZ57" i="2"/>
  <c r="WPA57" i="2"/>
  <c r="WPB57" i="2"/>
  <c r="WPC57" i="2"/>
  <c r="WPD57" i="2"/>
  <c r="WPE57" i="2"/>
  <c r="WPF57" i="2"/>
  <c r="WPG57" i="2"/>
  <c r="WPH57" i="2"/>
  <c r="WPI57" i="2"/>
  <c r="WPJ57" i="2"/>
  <c r="WPK57" i="2"/>
  <c r="WPL57" i="2"/>
  <c r="WPM57" i="2"/>
  <c r="WPN57" i="2"/>
  <c r="WPO57" i="2"/>
  <c r="WPP57" i="2"/>
  <c r="WPQ57" i="2"/>
  <c r="WPR57" i="2"/>
  <c r="WPS57" i="2"/>
  <c r="WPT57" i="2"/>
  <c r="WPU57" i="2"/>
  <c r="WPV57" i="2"/>
  <c r="WPW57" i="2"/>
  <c r="WPX57" i="2"/>
  <c r="WPY57" i="2"/>
  <c r="WPZ57" i="2"/>
  <c r="WQA57" i="2"/>
  <c r="WQB57" i="2"/>
  <c r="WQC57" i="2"/>
  <c r="WQD57" i="2"/>
  <c r="WQE57" i="2"/>
  <c r="WQF57" i="2"/>
  <c r="WQG57" i="2"/>
  <c r="WQH57" i="2"/>
  <c r="WQI57" i="2"/>
  <c r="WQJ57" i="2"/>
  <c r="WQK57" i="2"/>
  <c r="WQL57" i="2"/>
  <c r="WQM57" i="2"/>
  <c r="WQN57" i="2"/>
  <c r="WQO57" i="2"/>
  <c r="WQP57" i="2"/>
  <c r="WQQ57" i="2"/>
  <c r="WQR57" i="2"/>
  <c r="WQS57" i="2"/>
  <c r="WQT57" i="2"/>
  <c r="WQU57" i="2"/>
  <c r="WQV57" i="2"/>
  <c r="WQW57" i="2"/>
  <c r="WQX57" i="2"/>
  <c r="WQY57" i="2"/>
  <c r="WQZ57" i="2"/>
  <c r="WRA57" i="2"/>
  <c r="WRB57" i="2"/>
  <c r="WRC57" i="2"/>
  <c r="WRD57" i="2"/>
  <c r="WRE57" i="2"/>
  <c r="WRF57" i="2"/>
  <c r="WRG57" i="2"/>
  <c r="WRH57" i="2"/>
  <c r="WRI57" i="2"/>
  <c r="WRJ57" i="2"/>
  <c r="WRK57" i="2"/>
  <c r="WRL57" i="2"/>
  <c r="WRM57" i="2"/>
  <c r="WRN57" i="2"/>
  <c r="WRO57" i="2"/>
  <c r="WRP57" i="2"/>
  <c r="WRQ57" i="2"/>
  <c r="WRR57" i="2"/>
  <c r="WRS57" i="2"/>
  <c r="WRT57" i="2"/>
  <c r="WRU57" i="2"/>
  <c r="WRV57" i="2"/>
  <c r="WRW57" i="2"/>
  <c r="WRX57" i="2"/>
  <c r="WRY57" i="2"/>
  <c r="WRZ57" i="2"/>
  <c r="WSA57" i="2"/>
  <c r="WSB57" i="2"/>
  <c r="WSC57" i="2"/>
  <c r="WSD57" i="2"/>
  <c r="WSE57" i="2"/>
  <c r="WSF57" i="2"/>
  <c r="WSG57" i="2"/>
  <c r="WSH57" i="2"/>
  <c r="WSI57" i="2"/>
  <c r="WSJ57" i="2"/>
  <c r="WSK57" i="2"/>
  <c r="WSL57" i="2"/>
  <c r="WSM57" i="2"/>
  <c r="WSN57" i="2"/>
  <c r="WSO57" i="2"/>
  <c r="WSP57" i="2"/>
  <c r="WSQ57" i="2"/>
  <c r="WSR57" i="2"/>
  <c r="WSS57" i="2"/>
  <c r="WST57" i="2"/>
  <c r="WSU57" i="2"/>
  <c r="WSV57" i="2"/>
  <c r="WSW57" i="2"/>
  <c r="WSX57" i="2"/>
  <c r="WSY57" i="2"/>
  <c r="WSZ57" i="2"/>
  <c r="WTA57" i="2"/>
  <c r="WTB57" i="2"/>
  <c r="WTC57" i="2"/>
  <c r="WTD57" i="2"/>
  <c r="WTE57" i="2"/>
  <c r="WTF57" i="2"/>
  <c r="WTG57" i="2"/>
  <c r="WTH57" i="2"/>
  <c r="WTI57" i="2"/>
  <c r="WTJ57" i="2"/>
  <c r="WTK57" i="2"/>
  <c r="WTL57" i="2"/>
  <c r="WTM57" i="2"/>
  <c r="WTN57" i="2"/>
  <c r="WTO57" i="2"/>
  <c r="WTP57" i="2"/>
  <c r="WTQ57" i="2"/>
  <c r="WTR57" i="2"/>
  <c r="WTS57" i="2"/>
  <c r="WTT57" i="2"/>
  <c r="WTU57" i="2"/>
  <c r="WTV57" i="2"/>
  <c r="WTW57" i="2"/>
  <c r="WTX57" i="2"/>
  <c r="WTY57" i="2"/>
  <c r="WTZ57" i="2"/>
  <c r="WUA57" i="2"/>
  <c r="WUB57" i="2"/>
  <c r="WUC57" i="2"/>
  <c r="WUD57" i="2"/>
  <c r="WUE57" i="2"/>
  <c r="WUF57" i="2"/>
  <c r="WUG57" i="2"/>
  <c r="WUH57" i="2"/>
  <c r="WUI57" i="2"/>
  <c r="WUJ57" i="2"/>
  <c r="WUK57" i="2"/>
  <c r="WUL57" i="2"/>
  <c r="WUM57" i="2"/>
  <c r="WUN57" i="2"/>
  <c r="WUO57" i="2"/>
  <c r="WUP57" i="2"/>
  <c r="WUQ57" i="2"/>
  <c r="WUR57" i="2"/>
  <c r="WUS57" i="2"/>
  <c r="WUT57" i="2"/>
  <c r="WUU57" i="2"/>
  <c r="WUV57" i="2"/>
  <c r="WUW57" i="2"/>
  <c r="WUX57" i="2"/>
  <c r="WUY57" i="2"/>
  <c r="WUZ57" i="2"/>
  <c r="WVA57" i="2"/>
  <c r="WVB57" i="2"/>
  <c r="WVC57" i="2"/>
  <c r="WVD57" i="2"/>
  <c r="WVE57" i="2"/>
  <c r="WVF57" i="2"/>
  <c r="WVG57" i="2"/>
  <c r="WVH57" i="2"/>
  <c r="WVI57" i="2"/>
  <c r="WVJ57" i="2"/>
  <c r="WVK57" i="2"/>
  <c r="WVL57" i="2"/>
  <c r="WVM57" i="2"/>
  <c r="WVN57" i="2"/>
  <c r="WVO57" i="2"/>
  <c r="WVP57" i="2"/>
  <c r="WVQ57" i="2"/>
  <c r="WVR57" i="2"/>
  <c r="WVS57" i="2"/>
  <c r="WVT57" i="2"/>
  <c r="WVU57" i="2"/>
  <c r="WVV57" i="2"/>
  <c r="WVW57" i="2"/>
  <c r="WVX57" i="2"/>
  <c r="WVY57" i="2"/>
  <c r="WVZ57" i="2"/>
  <c r="WWA57" i="2"/>
  <c r="WWB57" i="2"/>
  <c r="WWC57" i="2"/>
  <c r="WWD57" i="2"/>
  <c r="WWE57" i="2"/>
  <c r="WWF57" i="2"/>
  <c r="WWG57" i="2"/>
  <c r="WWH57" i="2"/>
  <c r="WWI57" i="2"/>
  <c r="WWJ57" i="2"/>
  <c r="WWK57" i="2"/>
  <c r="WWL57" i="2"/>
  <c r="WWM57" i="2"/>
  <c r="WWN57" i="2"/>
  <c r="WWO57" i="2"/>
  <c r="WWP57" i="2"/>
  <c r="WWQ57" i="2"/>
  <c r="WWR57" i="2"/>
  <c r="WWS57" i="2"/>
  <c r="WWT57" i="2"/>
  <c r="WWU57" i="2"/>
  <c r="WWV57" i="2"/>
  <c r="WWW57" i="2"/>
  <c r="WWX57" i="2"/>
  <c r="WWY57" i="2"/>
  <c r="WWZ57" i="2"/>
  <c r="WXA57" i="2"/>
  <c r="WXB57" i="2"/>
  <c r="WXC57" i="2"/>
  <c r="WXD57" i="2"/>
  <c r="WXE57" i="2"/>
  <c r="WXF57" i="2"/>
  <c r="WXG57" i="2"/>
  <c r="WXH57" i="2"/>
  <c r="WXI57" i="2"/>
  <c r="WXJ57" i="2"/>
  <c r="WXK57" i="2"/>
  <c r="WXL57" i="2"/>
  <c r="WXM57" i="2"/>
  <c r="WXN57" i="2"/>
  <c r="WXO57" i="2"/>
  <c r="WXP57" i="2"/>
  <c r="WXQ57" i="2"/>
  <c r="WXR57" i="2"/>
  <c r="WXS57" i="2"/>
  <c r="WXT57" i="2"/>
  <c r="WXU57" i="2"/>
  <c r="WXV57" i="2"/>
  <c r="WXW57" i="2"/>
  <c r="WXX57" i="2"/>
  <c r="WXY57" i="2"/>
  <c r="WXZ57" i="2"/>
  <c r="WYA57" i="2"/>
  <c r="WYB57" i="2"/>
  <c r="WYC57" i="2"/>
  <c r="WYD57" i="2"/>
  <c r="WYE57" i="2"/>
  <c r="WYF57" i="2"/>
  <c r="WYG57" i="2"/>
  <c r="WYH57" i="2"/>
  <c r="WYI57" i="2"/>
  <c r="WYJ57" i="2"/>
  <c r="WYK57" i="2"/>
  <c r="WYL57" i="2"/>
  <c r="WYM57" i="2"/>
  <c r="WYN57" i="2"/>
  <c r="WYO57" i="2"/>
  <c r="WYP57" i="2"/>
  <c r="WYQ57" i="2"/>
  <c r="WYR57" i="2"/>
  <c r="WYS57" i="2"/>
  <c r="WYT57" i="2"/>
  <c r="WYU57" i="2"/>
  <c r="WYV57" i="2"/>
  <c r="WYW57" i="2"/>
  <c r="WYX57" i="2"/>
  <c r="WYY57" i="2"/>
  <c r="WYZ57" i="2"/>
  <c r="WZA57" i="2"/>
  <c r="WZB57" i="2"/>
  <c r="WZC57" i="2"/>
  <c r="WZD57" i="2"/>
  <c r="WZE57" i="2"/>
  <c r="WZF57" i="2"/>
  <c r="WZG57" i="2"/>
  <c r="WZH57" i="2"/>
  <c r="WZI57" i="2"/>
  <c r="WZJ57" i="2"/>
  <c r="WZK57" i="2"/>
  <c r="WZL57" i="2"/>
  <c r="WZM57" i="2"/>
  <c r="WZN57" i="2"/>
  <c r="WZO57" i="2"/>
  <c r="WZP57" i="2"/>
  <c r="WZQ57" i="2"/>
  <c r="WZR57" i="2"/>
  <c r="WZS57" i="2"/>
  <c r="WZT57" i="2"/>
  <c r="WZU57" i="2"/>
  <c r="WZV57" i="2"/>
  <c r="WZW57" i="2"/>
  <c r="WZX57" i="2"/>
  <c r="WZY57" i="2"/>
  <c r="WZZ57" i="2"/>
  <c r="XAA57" i="2"/>
  <c r="XAB57" i="2"/>
  <c r="XAC57" i="2"/>
  <c r="XAD57" i="2"/>
  <c r="XAE57" i="2"/>
  <c r="XAF57" i="2"/>
  <c r="XAG57" i="2"/>
  <c r="XAH57" i="2"/>
  <c r="XAI57" i="2"/>
  <c r="XAJ57" i="2"/>
  <c r="XAK57" i="2"/>
  <c r="XAL57" i="2"/>
  <c r="XAM57" i="2"/>
  <c r="XAN57" i="2"/>
  <c r="XAO57" i="2"/>
  <c r="XAP57" i="2"/>
  <c r="XAQ57" i="2"/>
  <c r="XAR57" i="2"/>
  <c r="XAS57" i="2"/>
  <c r="XAT57" i="2"/>
  <c r="XAU57" i="2"/>
  <c r="XAV57" i="2"/>
  <c r="XAW57" i="2"/>
  <c r="XAX57" i="2"/>
  <c r="XAY57" i="2"/>
  <c r="XAZ57" i="2"/>
  <c r="XBA57" i="2"/>
  <c r="XBB57" i="2"/>
  <c r="XBC57" i="2"/>
  <c r="XBD57" i="2"/>
  <c r="XBE57" i="2"/>
  <c r="XBF57" i="2"/>
  <c r="XBG57" i="2"/>
  <c r="XBH57" i="2"/>
  <c r="XBI57" i="2"/>
  <c r="XBJ57" i="2"/>
  <c r="XBK57" i="2"/>
  <c r="XBL57" i="2"/>
  <c r="XBM57" i="2"/>
  <c r="XBN57" i="2"/>
  <c r="XBO57" i="2"/>
  <c r="XBP57" i="2"/>
  <c r="XBQ57" i="2"/>
  <c r="XBR57" i="2"/>
  <c r="XBS57" i="2"/>
  <c r="XBT57" i="2"/>
  <c r="XBU57" i="2"/>
  <c r="XBV57" i="2"/>
  <c r="XBW57" i="2"/>
  <c r="XBX57" i="2"/>
  <c r="XBY57" i="2"/>
  <c r="XBZ57" i="2"/>
  <c r="XCA57" i="2"/>
  <c r="XCB57" i="2"/>
  <c r="XCC57" i="2"/>
  <c r="XCD57" i="2"/>
  <c r="XCE57" i="2"/>
  <c r="XCF57" i="2"/>
  <c r="XCG57" i="2"/>
  <c r="XCH57" i="2"/>
  <c r="XCI57" i="2"/>
  <c r="XCJ57" i="2"/>
  <c r="XCK57" i="2"/>
  <c r="XCL57" i="2"/>
  <c r="XCM57" i="2"/>
  <c r="XCN57" i="2"/>
  <c r="XCO57" i="2"/>
  <c r="XCP57" i="2"/>
  <c r="XCQ57" i="2"/>
  <c r="XCR57" i="2"/>
  <c r="XCS57" i="2"/>
  <c r="XCT57" i="2"/>
  <c r="XCU57" i="2"/>
  <c r="XCV57" i="2"/>
  <c r="XCW57" i="2"/>
  <c r="XCX57" i="2"/>
  <c r="XCY57" i="2"/>
  <c r="XCZ57" i="2"/>
  <c r="XDA57" i="2"/>
  <c r="XDB57" i="2"/>
  <c r="XDC57" i="2"/>
  <c r="XDD57" i="2"/>
  <c r="XDE57" i="2"/>
  <c r="XDF57" i="2"/>
  <c r="XDG57" i="2"/>
  <c r="XDH57" i="2"/>
  <c r="XDI57" i="2"/>
  <c r="XDJ57" i="2"/>
  <c r="XDK57" i="2"/>
  <c r="XDL57" i="2"/>
  <c r="XDM57" i="2"/>
  <c r="XDN57" i="2"/>
  <c r="XDO57" i="2"/>
  <c r="XDP57" i="2"/>
  <c r="XDQ57" i="2"/>
  <c r="XDR57" i="2"/>
  <c r="XDS57" i="2"/>
  <c r="XDT57" i="2"/>
  <c r="XDU57" i="2"/>
  <c r="XDV57" i="2"/>
  <c r="XDW57" i="2"/>
  <c r="XDX57" i="2"/>
  <c r="XDY57" i="2"/>
  <c r="XDZ57" i="2"/>
  <c r="XEA57" i="2"/>
  <c r="XEB57" i="2"/>
  <c r="XEC57" i="2"/>
  <c r="XED57" i="2"/>
  <c r="XEE57" i="2"/>
  <c r="XEF57" i="2"/>
  <c r="XEG57" i="2"/>
  <c r="XEH57" i="2"/>
  <c r="XEI57" i="2"/>
  <c r="XEJ57" i="2"/>
  <c r="XEK57" i="2"/>
  <c r="XEL57" i="2"/>
  <c r="XEM57" i="2"/>
  <c r="XEN57" i="2"/>
  <c r="XEO57" i="2"/>
  <c r="XEP57" i="2"/>
  <c r="XEQ57" i="2"/>
  <c r="XER57" i="2"/>
  <c r="XES57" i="2"/>
  <c r="XET57" i="2"/>
  <c r="XEU57" i="2"/>
  <c r="XEV57" i="2"/>
  <c r="XEW57" i="2"/>
  <c r="XEX57" i="2"/>
  <c r="XEY57" i="2"/>
  <c r="XEZ57" i="2"/>
  <c r="XFA57" i="2"/>
  <c r="XFB57" i="2"/>
  <c r="XFC57" i="2"/>
  <c r="XFD57" i="2"/>
  <c r="U57" i="2"/>
  <c r="V57" i="2"/>
  <c r="W57" i="2"/>
  <c r="X57" i="2"/>
  <c r="T57" i="2"/>
  <c r="R57" i="2"/>
  <c r="G57" i="2"/>
  <c r="H57" i="2"/>
  <c r="I57" i="2"/>
  <c r="J57" i="2"/>
  <c r="K57" i="2"/>
  <c r="L57" i="2"/>
  <c r="M57" i="2"/>
  <c r="N57" i="2"/>
  <c r="O57" i="2"/>
  <c r="P57" i="2"/>
  <c r="Q57" i="2"/>
  <c r="F57" i="2"/>
  <c r="Y54" i="2"/>
  <c r="U54" i="2"/>
  <c r="V54" i="2"/>
  <c r="W54" i="2"/>
  <c r="X54" i="2"/>
  <c r="T54" i="2"/>
  <c r="R54" i="2"/>
  <c r="G54" i="2"/>
  <c r="H54" i="2"/>
  <c r="I54" i="2"/>
  <c r="J54" i="2"/>
  <c r="K54" i="2"/>
  <c r="L54" i="2"/>
  <c r="M54" i="2"/>
  <c r="N54" i="2"/>
  <c r="O54" i="2"/>
  <c r="P54" i="2"/>
  <c r="Q54" i="2"/>
  <c r="F54" i="2"/>
  <c r="U53" i="2"/>
  <c r="V53" i="2"/>
  <c r="W53" i="2"/>
  <c r="X53" i="2"/>
  <c r="Y53" i="2"/>
  <c r="T53" i="2"/>
  <c r="R53" i="2"/>
  <c r="O53" i="2" l="1"/>
  <c r="P53" i="2"/>
  <c r="Q53" i="2"/>
  <c r="G53" i="2"/>
  <c r="H53" i="2"/>
  <c r="I53" i="2"/>
  <c r="J53" i="2"/>
  <c r="K53" i="2"/>
  <c r="L53" i="2"/>
  <c r="M53" i="2"/>
  <c r="N53" i="2"/>
  <c r="F53" i="2"/>
  <c r="F45" i="2"/>
  <c r="F44" i="2"/>
  <c r="G41" i="2"/>
  <c r="H41" i="2"/>
  <c r="I41" i="2"/>
  <c r="J41" i="2"/>
  <c r="K41" i="2"/>
  <c r="L41" i="2"/>
  <c r="M41" i="2"/>
  <c r="N41" i="2"/>
  <c r="O41" i="2"/>
  <c r="F41" i="2"/>
  <c r="G40" i="2"/>
  <c r="H40" i="2"/>
  <c r="I40" i="2"/>
  <c r="J40" i="2"/>
  <c r="K40" i="2"/>
  <c r="L40" i="2"/>
  <c r="M40" i="2"/>
  <c r="N40" i="2"/>
  <c r="O40" i="2"/>
  <c r="F40" i="2"/>
  <c r="O38" i="2"/>
  <c r="P38" i="2"/>
  <c r="Q38" i="2"/>
  <c r="R38" i="2"/>
  <c r="S38" i="2"/>
  <c r="T38" i="2"/>
  <c r="U38" i="2"/>
  <c r="V38" i="2"/>
  <c r="W38" i="2"/>
  <c r="X38" i="2"/>
  <c r="G38" i="2"/>
  <c r="H38" i="2"/>
  <c r="I38" i="2"/>
  <c r="J38" i="2"/>
  <c r="K38" i="2"/>
  <c r="L38" i="2"/>
  <c r="M38" i="2"/>
  <c r="N38" i="2"/>
  <c r="F38" i="2"/>
  <c r="G37" i="2"/>
  <c r="H37" i="2"/>
  <c r="I37" i="2"/>
  <c r="J37" i="2"/>
  <c r="K37" i="2"/>
  <c r="L37" i="2"/>
  <c r="M37" i="2"/>
  <c r="N37" i="2"/>
  <c r="O37" i="2"/>
  <c r="P37" i="2"/>
  <c r="Q37" i="2"/>
  <c r="R37" i="2"/>
  <c r="S37" i="2"/>
  <c r="T37" i="2"/>
  <c r="U37" i="2"/>
  <c r="V37" i="2"/>
  <c r="W37" i="2"/>
  <c r="X37" i="2"/>
  <c r="F37" i="2"/>
  <c r="G35" i="2"/>
  <c r="H35" i="2"/>
  <c r="I35" i="2"/>
  <c r="J35" i="2"/>
  <c r="K35" i="2"/>
  <c r="L35" i="2"/>
  <c r="M35" i="2"/>
  <c r="N35" i="2"/>
  <c r="F34" i="2" l="1"/>
  <c r="F35" i="2"/>
  <c r="G34" i="2"/>
  <c r="H34" i="2"/>
  <c r="I34" i="2"/>
  <c r="J34" i="2"/>
  <c r="K34" i="2"/>
  <c r="L34" i="2"/>
  <c r="M34" i="2"/>
  <c r="N34" i="2"/>
  <c r="G32" i="2"/>
  <c r="H32" i="2"/>
  <c r="I32" i="2"/>
  <c r="J32" i="2"/>
  <c r="K32" i="2"/>
  <c r="L32" i="2"/>
  <c r="M32" i="2"/>
  <c r="N32" i="2"/>
  <c r="O32" i="2"/>
  <c r="P32" i="2"/>
  <c r="Q32" i="2"/>
  <c r="R32" i="2"/>
  <c r="S32" i="2"/>
  <c r="T32" i="2"/>
  <c r="U32" i="2"/>
  <c r="V32" i="2"/>
  <c r="W32" i="2"/>
  <c r="X32" i="2"/>
  <c r="Y32" i="2"/>
  <c r="F32" i="2"/>
  <c r="O31" i="2"/>
  <c r="P31" i="2"/>
  <c r="Q31" i="2"/>
  <c r="R31" i="2"/>
  <c r="S31" i="2"/>
  <c r="T31" i="2"/>
  <c r="U31" i="2"/>
  <c r="V31" i="2"/>
  <c r="W31" i="2"/>
  <c r="X31" i="2"/>
  <c r="Y31" i="2"/>
  <c r="G31" i="2"/>
  <c r="H31" i="2"/>
  <c r="I31" i="2"/>
  <c r="J31" i="2"/>
  <c r="K31" i="2"/>
  <c r="L31" i="2"/>
  <c r="M31" i="2"/>
  <c r="N31" i="2"/>
  <c r="F31" i="2"/>
  <c r="G29" i="2"/>
  <c r="H29" i="2"/>
  <c r="I29" i="2"/>
  <c r="J29" i="2"/>
  <c r="K29" i="2"/>
  <c r="L29" i="2"/>
  <c r="M29" i="2"/>
  <c r="N29" i="2"/>
  <c r="O29" i="2"/>
  <c r="P29" i="2"/>
  <c r="Q29" i="2"/>
  <c r="R29" i="2"/>
  <c r="S29" i="2"/>
  <c r="T29" i="2"/>
  <c r="U29" i="2"/>
  <c r="V29" i="2"/>
  <c r="W29" i="2"/>
  <c r="X29" i="2"/>
  <c r="Y29" i="2"/>
  <c r="F29" i="2"/>
  <c r="G28" i="2"/>
  <c r="H28" i="2"/>
  <c r="I28" i="2"/>
  <c r="J28" i="2"/>
  <c r="K28" i="2"/>
  <c r="L28" i="2"/>
  <c r="M28" i="2"/>
  <c r="N28" i="2"/>
  <c r="O28" i="2"/>
  <c r="P28" i="2"/>
  <c r="Q28" i="2"/>
  <c r="R28" i="2"/>
  <c r="S28" i="2"/>
  <c r="T28" i="2"/>
  <c r="U28" i="2"/>
  <c r="V28" i="2"/>
  <c r="W28" i="2"/>
  <c r="X28" i="2"/>
  <c r="Y28" i="2"/>
  <c r="F28" i="2"/>
  <c r="H22" i="2"/>
  <c r="I22" i="2"/>
  <c r="J22" i="2"/>
  <c r="K22" i="2"/>
  <c r="L22" i="2"/>
  <c r="M22" i="2"/>
  <c r="N22" i="2"/>
  <c r="F22" i="2"/>
  <c r="G22" i="2"/>
  <c r="G21" i="2"/>
  <c r="H21" i="2"/>
  <c r="I21" i="2"/>
  <c r="J21" i="2"/>
  <c r="K21" i="2"/>
  <c r="L21" i="2"/>
  <c r="M21" i="2"/>
  <c r="N21" i="2"/>
  <c r="F21" i="2"/>
  <c r="P14" i="2"/>
  <c r="Q14" i="2"/>
  <c r="R14" i="2"/>
  <c r="S14" i="2"/>
  <c r="T14" i="2"/>
  <c r="U14" i="2"/>
  <c r="V14" i="2"/>
  <c r="W14" i="2"/>
  <c r="X14" i="2"/>
  <c r="Y14" i="2"/>
  <c r="O14" i="2"/>
  <c r="F14" i="2"/>
  <c r="H14" i="2"/>
  <c r="I14" i="2"/>
  <c r="J14" i="2"/>
  <c r="K14" i="2"/>
  <c r="L14" i="2"/>
  <c r="M14" i="2"/>
  <c r="N14" i="2"/>
  <c r="G14" i="2"/>
  <c r="G15" i="2"/>
  <c r="H15" i="2"/>
  <c r="I15" i="2"/>
  <c r="J15" i="2"/>
  <c r="K15" i="2"/>
  <c r="L15" i="2"/>
  <c r="M15" i="2"/>
  <c r="N15" i="2"/>
  <c r="O15" i="2"/>
  <c r="P15" i="2"/>
  <c r="Q15" i="2"/>
  <c r="R15" i="2"/>
  <c r="S15" i="2"/>
  <c r="T15" i="2"/>
  <c r="U15" i="2"/>
  <c r="V15" i="2"/>
  <c r="W15" i="2"/>
  <c r="X15" i="2"/>
  <c r="Y15" i="2"/>
  <c r="F15" i="2"/>
  <c r="O12" i="2"/>
  <c r="P12" i="2"/>
  <c r="Q12" i="2"/>
  <c r="R12" i="2"/>
  <c r="S12" i="2"/>
  <c r="T12" i="2"/>
  <c r="U12" i="2"/>
  <c r="V12" i="2"/>
  <c r="W12" i="2"/>
  <c r="X12" i="2"/>
  <c r="Y12" i="2"/>
  <c r="H12" i="2"/>
  <c r="I12" i="2"/>
  <c r="J12" i="2"/>
  <c r="K12" i="2"/>
  <c r="L12" i="2"/>
  <c r="M12" i="2"/>
  <c r="N12" i="2"/>
  <c r="G12" i="2"/>
  <c r="F12" i="2"/>
  <c r="Y11" i="2" l="1"/>
  <c r="O11" i="2"/>
  <c r="P11" i="2"/>
  <c r="Q11" i="2"/>
  <c r="R11" i="2"/>
  <c r="S11" i="2"/>
  <c r="T11" i="2"/>
  <c r="U11" i="2"/>
  <c r="V11" i="2"/>
  <c r="W11" i="2"/>
  <c r="X11" i="2"/>
  <c r="G11" i="2"/>
  <c r="H11" i="2"/>
  <c r="I11" i="2"/>
  <c r="J11" i="2"/>
  <c r="K11" i="2"/>
  <c r="L11" i="2"/>
  <c r="M11" i="2"/>
  <c r="N11" i="2"/>
  <c r="F11" i="2"/>
  <c r="W26" i="12" l="1"/>
  <c r="V26" i="12"/>
  <c r="U26" i="12"/>
  <c r="T26" i="12"/>
  <c r="S26" i="12"/>
  <c r="Q26" i="12"/>
  <c r="P26" i="12"/>
  <c r="O26" i="12"/>
  <c r="M26" i="12"/>
  <c r="L26" i="12"/>
  <c r="K26" i="12"/>
  <c r="J26" i="12"/>
  <c r="I26" i="12"/>
  <c r="H26" i="12"/>
  <c r="G26" i="12"/>
  <c r="F26" i="12"/>
  <c r="E26" i="12"/>
  <c r="W24" i="12"/>
  <c r="V24" i="12"/>
  <c r="U24" i="12"/>
  <c r="T24" i="12"/>
  <c r="S24" i="12"/>
  <c r="R24" i="12"/>
  <c r="Q24" i="12"/>
  <c r="P24" i="12"/>
  <c r="O24" i="12"/>
  <c r="M24" i="12"/>
  <c r="L24" i="12"/>
  <c r="K24" i="12"/>
  <c r="J24" i="12"/>
  <c r="I24" i="12"/>
  <c r="H24" i="12"/>
  <c r="G24" i="12"/>
  <c r="F24" i="12"/>
  <c r="E24" i="12"/>
  <c r="E19" i="12"/>
  <c r="X18" i="12"/>
  <c r="Y314" i="7" s="1"/>
  <c r="M18" i="12"/>
  <c r="L18" i="12"/>
  <c r="K18" i="12"/>
  <c r="J18" i="12"/>
  <c r="I18" i="12"/>
  <c r="H18" i="12"/>
  <c r="G18" i="12"/>
  <c r="F18" i="12"/>
  <c r="X13" i="12"/>
  <c r="Y269" i="7" s="1"/>
  <c r="W13" i="12"/>
  <c r="V13" i="12"/>
  <c r="U13" i="12"/>
  <c r="T13" i="12"/>
  <c r="S13" i="12"/>
  <c r="R13" i="12"/>
  <c r="Q13" i="12"/>
  <c r="P13" i="12"/>
  <c r="O13" i="12"/>
  <c r="N13" i="12"/>
  <c r="M13" i="12"/>
  <c r="L13" i="12"/>
  <c r="K13" i="12"/>
  <c r="J13" i="12"/>
  <c r="I13" i="12"/>
  <c r="H13" i="12"/>
  <c r="G13" i="12"/>
  <c r="F13" i="12"/>
  <c r="E13" i="12"/>
  <c r="H7" i="12"/>
  <c r="E18" i="12" l="1"/>
  <c r="Y19" i="9"/>
  <c r="X19" i="9"/>
  <c r="W19" i="9"/>
  <c r="V19" i="9"/>
  <c r="U19" i="9"/>
  <c r="T19" i="9"/>
  <c r="S19" i="9"/>
  <c r="R19" i="9"/>
  <c r="Q19" i="9"/>
  <c r="P19" i="9"/>
  <c r="O19" i="9"/>
  <c r="N19" i="9"/>
  <c r="M19" i="9"/>
  <c r="L19" i="9"/>
  <c r="K19" i="9"/>
  <c r="J19" i="9"/>
  <c r="I19" i="9"/>
  <c r="H19" i="9"/>
  <c r="G19" i="9"/>
  <c r="F19" i="9"/>
  <c r="Y15" i="9"/>
  <c r="X15" i="9"/>
  <c r="W15" i="9"/>
  <c r="V15" i="9"/>
  <c r="U15" i="9"/>
  <c r="R15" i="9"/>
  <c r="Q15" i="9"/>
  <c r="P15" i="9"/>
  <c r="O15" i="9"/>
  <c r="N15" i="9"/>
  <c r="M15" i="9"/>
  <c r="L15" i="9"/>
  <c r="K15" i="9"/>
  <c r="I15" i="9"/>
  <c r="H15" i="9"/>
  <c r="G15" i="9"/>
  <c r="F15" i="9"/>
  <c r="Y341" i="7" l="1"/>
  <c r="Y340" i="7"/>
  <c r="Y339" i="7"/>
  <c r="Y338" i="7"/>
  <c r="Y337" i="7"/>
  <c r="Y336" i="7"/>
  <c r="Y335" i="7"/>
  <c r="Y334" i="7"/>
  <c r="Y333" i="7"/>
  <c r="Y332" i="7"/>
  <c r="Y325" i="7"/>
  <c r="Y324" i="7"/>
  <c r="F317" i="7"/>
  <c r="F316" i="7"/>
  <c r="F315" i="7"/>
  <c r="S311" i="7"/>
  <c r="Y298" i="7"/>
  <c r="Y296" i="7"/>
  <c r="Y295" i="7"/>
  <c r="Y294" i="7"/>
  <c r="Y293" i="7"/>
  <c r="Y291" i="7"/>
  <c r="Y289" i="7"/>
  <c r="Y288" i="7"/>
  <c r="Y287" i="7"/>
  <c r="Y286" i="7"/>
  <c r="Y285" i="7"/>
  <c r="Y284" i="7"/>
  <c r="Y283" i="7"/>
  <c r="Y281" i="7"/>
  <c r="O281" i="7"/>
  <c r="N281" i="7"/>
  <c r="M281" i="7"/>
  <c r="L281" i="7"/>
  <c r="K281" i="7"/>
  <c r="J281" i="7"/>
  <c r="I281" i="7"/>
  <c r="H281" i="7"/>
  <c r="G281" i="7"/>
  <c r="F281" i="7"/>
  <c r="O268" i="7"/>
  <c r="O270" i="7" s="1"/>
  <c r="N268" i="7"/>
  <c r="N269" i="7" s="1"/>
  <c r="M268" i="7"/>
  <c r="M269" i="7" s="1"/>
  <c r="L268" i="7"/>
  <c r="L269" i="7" s="1"/>
  <c r="K268" i="7"/>
  <c r="K269" i="7" s="1"/>
  <c r="J268" i="7"/>
  <c r="J269" i="7" s="1"/>
  <c r="I268" i="7"/>
  <c r="I269" i="7" s="1"/>
  <c r="H268" i="7"/>
  <c r="H269" i="7" s="1"/>
  <c r="G268" i="7"/>
  <c r="G269" i="7" s="1"/>
  <c r="F268" i="7"/>
  <c r="Y245" i="7"/>
  <c r="Y244" i="7"/>
  <c r="Y243" i="7"/>
  <c r="Y242" i="7"/>
  <c r="Y241" i="7"/>
  <c r="N218" i="7"/>
  <c r="M218" i="7"/>
  <c r="L218" i="7"/>
  <c r="K218" i="7"/>
  <c r="J218" i="7"/>
  <c r="I218" i="7"/>
  <c r="H218" i="7"/>
  <c r="G218" i="7"/>
  <c r="F218" i="7"/>
  <c r="Y214" i="7"/>
  <c r="O195" i="7"/>
  <c r="O214" i="7" s="1"/>
  <c r="N195" i="7"/>
  <c r="N214" i="7" s="1"/>
  <c r="M195" i="7"/>
  <c r="M214" i="7" s="1"/>
  <c r="L195" i="7"/>
  <c r="L214" i="7" s="1"/>
  <c r="K195" i="7"/>
  <c r="K214" i="7" s="1"/>
  <c r="J195" i="7"/>
  <c r="J214" i="7" s="1"/>
  <c r="I195" i="7"/>
  <c r="I214" i="7" s="1"/>
  <c r="H195" i="7"/>
  <c r="H214" i="7" s="1"/>
  <c r="G195" i="7"/>
  <c r="G214" i="7" s="1"/>
  <c r="F195" i="7"/>
  <c r="F214" i="7" s="1"/>
  <c r="K191" i="7"/>
  <c r="K192" i="7" s="1"/>
  <c r="O167" i="7"/>
  <c r="O191" i="7" s="1"/>
  <c r="N167" i="7"/>
  <c r="N191" i="7" s="1"/>
  <c r="N192" i="7" s="1"/>
  <c r="M167" i="7"/>
  <c r="M191" i="7" s="1"/>
  <c r="M192" i="7" s="1"/>
  <c r="L167" i="7"/>
  <c r="L191" i="7" s="1"/>
  <c r="L192" i="7" s="1"/>
  <c r="K167" i="7"/>
  <c r="J167" i="7"/>
  <c r="J191" i="7" s="1"/>
  <c r="J192" i="7" s="1"/>
  <c r="I167" i="7"/>
  <c r="I191" i="7" s="1"/>
  <c r="I192" i="7" s="1"/>
  <c r="H167" i="7"/>
  <c r="H191" i="7" s="1"/>
  <c r="H192" i="7" s="1"/>
  <c r="G167" i="7"/>
  <c r="G191" i="7" s="1"/>
  <c r="G192" i="7" s="1"/>
  <c r="F167" i="7"/>
  <c r="F191" i="7" s="1"/>
  <c r="Y164" i="7"/>
  <c r="Y162" i="7"/>
  <c r="Y161" i="7"/>
  <c r="Y160" i="7"/>
  <c r="Y159" i="7"/>
  <c r="Y158" i="7"/>
  <c r="O140" i="7"/>
  <c r="N140" i="7"/>
  <c r="M140" i="7"/>
  <c r="L140" i="7"/>
  <c r="K140" i="7"/>
  <c r="J140" i="7"/>
  <c r="I140" i="7"/>
  <c r="H140" i="7"/>
  <c r="G140" i="7"/>
  <c r="F140" i="7"/>
  <c r="O115" i="7"/>
  <c r="N115" i="7"/>
  <c r="M115" i="7"/>
  <c r="L115" i="7"/>
  <c r="K115" i="7"/>
  <c r="J115" i="7"/>
  <c r="I115" i="7"/>
  <c r="H115" i="7"/>
  <c r="G115" i="7"/>
  <c r="F115" i="7"/>
  <c r="N87" i="7"/>
  <c r="M87" i="7"/>
  <c r="L87" i="7"/>
  <c r="K87" i="7"/>
  <c r="J87" i="7"/>
  <c r="I87" i="7"/>
  <c r="H87" i="7"/>
  <c r="G87" i="7"/>
  <c r="F87" i="7"/>
  <c r="Y84" i="7"/>
  <c r="Y83" i="7"/>
  <c r="Y82" i="7"/>
  <c r="Y81" i="7"/>
  <c r="Y80" i="7"/>
  <c r="N63" i="7"/>
  <c r="M63" i="7"/>
  <c r="L63" i="7"/>
  <c r="K63" i="7"/>
  <c r="J63" i="7"/>
  <c r="I63" i="7"/>
  <c r="H63" i="7"/>
  <c r="G63" i="7"/>
  <c r="F63" i="7"/>
  <c r="Y53" i="7"/>
  <c r="Y54" i="7" s="1"/>
  <c r="O53" i="7"/>
  <c r="F52" i="7"/>
  <c r="F47" i="7" s="1"/>
  <c r="F53" i="7" s="1"/>
  <c r="N47" i="7"/>
  <c r="N53" i="7" s="1"/>
  <c r="N54" i="7" s="1"/>
  <c r="M47" i="7"/>
  <c r="M53" i="7" s="1"/>
  <c r="M54" i="7" s="1"/>
  <c r="L47" i="7"/>
  <c r="L53" i="7" s="1"/>
  <c r="L54" i="7" s="1"/>
  <c r="K47" i="7"/>
  <c r="K53" i="7" s="1"/>
  <c r="K54" i="7" s="1"/>
  <c r="J47" i="7"/>
  <c r="J53" i="7" s="1"/>
  <c r="J54" i="7" s="1"/>
  <c r="I47" i="7"/>
  <c r="I53" i="7" s="1"/>
  <c r="I54" i="7" s="1"/>
  <c r="H47" i="7"/>
  <c r="H53" i="7" s="1"/>
  <c r="H54" i="7" s="1"/>
  <c r="G47" i="7"/>
  <c r="G53" i="7" s="1"/>
  <c r="G54" i="7" s="1"/>
  <c r="Y44" i="7"/>
  <c r="Y43" i="7"/>
  <c r="Y42" i="7"/>
  <c r="Y41" i="7"/>
  <c r="Y40" i="7"/>
  <c r="N18" i="7"/>
  <c r="M18" i="7"/>
  <c r="L18" i="7"/>
  <c r="K18" i="7"/>
  <c r="J18" i="7"/>
  <c r="I18" i="7"/>
  <c r="H18" i="7"/>
  <c r="G18" i="7"/>
  <c r="F18" i="7"/>
  <c r="S15" i="7"/>
  <c r="Y11" i="7"/>
  <c r="Y8" i="7"/>
  <c r="Y6" i="5"/>
  <c r="X6" i="5"/>
  <c r="W6" i="5"/>
  <c r="V6" i="5"/>
  <c r="U6" i="5"/>
  <c r="T6" i="5"/>
  <c r="S6" i="5"/>
  <c r="R6" i="5"/>
  <c r="Q6" i="5"/>
  <c r="P6" i="5"/>
  <c r="O6" i="5"/>
  <c r="N6" i="5"/>
  <c r="M6" i="5"/>
  <c r="L6" i="5"/>
  <c r="K6" i="5"/>
  <c r="J6" i="5"/>
  <c r="I6" i="5"/>
  <c r="H6" i="5"/>
  <c r="G6" i="5"/>
  <c r="F6" i="5"/>
  <c r="F193" i="7" l="1"/>
  <c r="F192" i="7"/>
  <c r="O192" i="7"/>
  <c r="O193" i="7"/>
  <c r="O54" i="7"/>
  <c r="O55" i="7"/>
  <c r="F270" i="7"/>
  <c r="F269" i="7"/>
  <c r="F55" i="7"/>
  <c r="F54" i="7"/>
  <c r="Y106" i="2"/>
  <c r="Y104" i="2"/>
  <c r="Y103" i="2"/>
  <c r="Y102" i="2"/>
  <c r="Y101" i="2"/>
  <c r="Y99" i="2"/>
  <c r="Y98" i="2"/>
  <c r="Y97" i="2"/>
  <c r="Y96" i="2"/>
  <c r="Y95" i="2"/>
  <c r="Y94" i="2"/>
  <c r="Y93" i="2"/>
  <c r="X66" i="2"/>
  <c r="W66" i="2"/>
  <c r="V66" i="2"/>
  <c r="U66" i="2"/>
  <c r="T66" i="2"/>
  <c r="S66" i="2"/>
  <c r="R66" i="2"/>
  <c r="Q66" i="2"/>
  <c r="P66" i="2"/>
  <c r="O66" i="2"/>
</calcChain>
</file>

<file path=xl/sharedStrings.xml><?xml version="1.0" encoding="utf-8"?>
<sst xmlns="http://schemas.openxmlformats.org/spreadsheetml/2006/main" count="7712" uniqueCount="1308">
  <si>
    <t>Использованные определения:</t>
  </si>
  <si>
    <t>Взрослое население</t>
  </si>
  <si>
    <t>Население Российской Федерации в возрасте 18 лет и старше</t>
  </si>
  <si>
    <t>Субъекты малого и среднего предпринимательства</t>
  </si>
  <si>
    <t>Хозяйствующие субъекты (юридические лица и индивидуальные предприниматели), отнесенные в соответствии с условиями, установленными Федеральным законом от 24.07.2007 N 209-ФЗ «О развитии малого и среднего предпринимательства в Российской Федерации», к малым предприятиям, в том числе к микропредприятиям, и средним предприятиям</t>
  </si>
  <si>
    <t>Субъекты страхового дела</t>
  </si>
  <si>
    <t>Страховые организации, общества взаимного страхования и страховые брокеры</t>
  </si>
  <si>
    <t>Подразделения кредитных организаций</t>
  </si>
  <si>
    <t>Головные офисы, филиалы, представительства, дополнительные офисы, операционные кассы, кредитно-кассовые офисы, операционные офисы, передвижные пункты кассовых операций</t>
  </si>
  <si>
    <t>Обособленные подразделения</t>
  </si>
  <si>
    <t>Представительства и филиалы</t>
  </si>
  <si>
    <t>Сокращения:</t>
  </si>
  <si>
    <t>КО</t>
  </si>
  <si>
    <t>Кредитные организации</t>
  </si>
  <si>
    <t>НФО</t>
  </si>
  <si>
    <t>Некредитные финансовые организации</t>
  </si>
  <si>
    <t>МФО</t>
  </si>
  <si>
    <t>Микрофинансовые организации</t>
  </si>
  <si>
    <t>МФК</t>
  </si>
  <si>
    <t>Микрофинансовые компании</t>
  </si>
  <si>
    <t>МКК</t>
  </si>
  <si>
    <t>Микрокредитные компании</t>
  </si>
  <si>
    <t>КПК</t>
  </si>
  <si>
    <t>Кредитные потребительские кооперативы</t>
  </si>
  <si>
    <t>СКПК</t>
  </si>
  <si>
    <t>Сельскохозяйственные кредитные потребительские кооперативы</t>
  </si>
  <si>
    <t>КПК в СРО</t>
  </si>
  <si>
    <t>Кредитные потребительские кооперативы, состоящие в саморегулируемых организациях кредитных потребительских кооперативов</t>
  </si>
  <si>
    <t>ВВП</t>
  </si>
  <si>
    <t>Валовый внутренний продукт за отчетный период в текущих ценах</t>
  </si>
  <si>
    <t>ЦФО</t>
  </si>
  <si>
    <t>Центральный федеральный округ</t>
  </si>
  <si>
    <t>СЗФО</t>
  </si>
  <si>
    <t>Северо-Западный федеральный округ</t>
  </si>
  <si>
    <t>ЮФО</t>
  </si>
  <si>
    <t>Южный федеральный округ</t>
  </si>
  <si>
    <t>СКФО</t>
  </si>
  <si>
    <t>Северо-Кавказский федеральный округ</t>
  </si>
  <si>
    <t>ПФО</t>
  </si>
  <si>
    <t>Приволжский федеральный округ</t>
  </si>
  <si>
    <t>УФО</t>
  </si>
  <si>
    <t>Уральский федеральный округ</t>
  </si>
  <si>
    <t>СФО</t>
  </si>
  <si>
    <t>Сибирский федеральный округ</t>
  </si>
  <si>
    <t>ДВФО</t>
  </si>
  <si>
    <t>Дальневосточный федеральный округ</t>
  </si>
  <si>
    <t>КФО</t>
  </si>
  <si>
    <t>Крымский федеральный округ (стал частью ЮФО в июле 2016 года)</t>
  </si>
  <si>
    <t>Примечания:</t>
  </si>
  <si>
    <t>Здесь и далее, если иное специально не указано, идет речь о получении базовых финансовых услуг гражданами России в российских финансовых организациях на территории России.</t>
  </si>
  <si>
    <t>Расчет значений индикаторов финансовой доступности в части предложения финансовых услуг (источник данных - «Банк России») подготовлен по данным отчетности финансовых организаций, предоставляемой Банку России (данные достоверны с учётом неполной сдачи отчётности разными субъектами рынка микрофинансирования). Показатели рассчитаны по данным уточненной во II квартале 2016 года отчетности КО, МФО, КПК в СРО, СКПК и ломбардов.</t>
  </si>
  <si>
    <t xml:space="preserve">Расчет значений индикаторов финансовой доступности в части спроса на финансовые услуги (источник данных - «опрос») подготовлен по результатам исследования о спросе и удовлетворенности потребителей качеством предоставляемых финансовых услуг, проведенного Национальным агентством по финансовым исследованиям в рамках научно-исследовательской работы по заказу и методологии Банка России. Выборка - взрослое население России (всероссийская выборка 1 600 человек) и субъектов малого и среднего предпринимательства (всероссийская выборка 500 единиц, в 2015 году - только юридические лица).  Выборка субъектов МСП не является репрезентативной по типу субъекта МСП. Так, в 2016 году выборка состояла из 19,8% ИП, 9% микропредприятий, 44,4% малых предприятий и 26,8% средних предприятий; в 2017 году - 28% ИП, 37,4% микропредприятий, 25,2% - малых предприятий и 9,4% - средних предприятий. Сроки проведения опроса: октябрь 2015 года (за первые 10 месяцев 2015 года), июнь 2016 года (за 12 месяцев с мая 2015 по май 2016 года), май 2017 года (за 12 месяцев с мая 2016 по май 2017). </t>
  </si>
  <si>
    <t>Имеющиеся расхождения между итогом и суммой слагаемых объясняются округлением данных.</t>
  </si>
  <si>
    <t>Если иное не оговорено, значение показателя по федеральному округу по данным отчетности финансовых организаций определяется как сумма значений показателя всех финансовых организаций, зарегистрированных в соответствующем федеральном округе.</t>
  </si>
  <si>
    <t>Фактическое количество МФО на 01.01.2017 составляло 2587, так как 1 МФО была исключена из Государственного реестра МФО Банка России 30.12.2016. Но поскольку в Годовом отчете Банка России за 2016 год указано 2588, то здесь для единообразия используется количество 2588.</t>
  </si>
  <si>
    <t>Данные по СКПК включены в индикаторы финансовой доступности с 2016 года . Соответственно, суммарные показатели по НФО за 2015 и 2014 года даны без учета СКПК.</t>
  </si>
  <si>
    <t>Со вступлением в силу Федерального закона от 03.07.2016 № 290-ФЗ «О внесении изменений в Федеральный закон «О применении контрольно-кассовой техники при осуществлении наличных денежных расчетов и (или) расчетов с использованием платежных карт» и отдельные законодательные акты Российской Федерации» использование КО платежных терминалов законодательством Российской Федерации не предусматривается. Сами устройства сохранились и теперь имеют название «банкоматы КО с функцией приема наличных денег без использования платежных карт (их реквизитов)». Соответственно, индикатор 1.15 ранее (для данных на 01.01.2015 и 01.01.2016) отражал «количество платежных терминалов КО», а для данных на 01.01.2017 - «количество банкоматов КО с функцией приема наличных денег без использования платежных карт (их реквизитов)».</t>
  </si>
  <si>
    <t>Так как в 2015 году из числа субъектов малого и среднего предпринимательства опрашивались только юридические лица, а в 2016 и последующих годах и юридические лица, и индивидуальные предприниматели, числовые значения опросных показателей для субъектов малого и среднего предпринимательства могут существенно различаться для этих двух лет из-за сущностной разницы в пользовании финансовыми услугами между этими двумя категориями.</t>
  </si>
  <si>
    <t>Иметь возможность пользоваться означает, что Вы можете оформить данную услугу без каких-либо препятствий, а также пользоваться всеми доступными функциями и возможностями, не испытывая затруднений.</t>
  </si>
  <si>
    <t>Индикатор 2.3: доля респондентов, положительно ответивших на вопрос о проведении 3 и более операций в месяц по счетам, открытым на основании договора банковского счета или договора банковского вклада, которые могут использоваться для проведения платежей.</t>
  </si>
  <si>
    <t xml:space="preserve">В связи с вступлением в силу Указания Банка России 3927-У за 2016 год количество активных займов (договоров займов) подсчитывалось по показателю «Количество договоров займов, по которым на конец отчетного периода обязательства не погашены или заложенные вещи не проданы» (графа 41 Указания 3927-У), который включал в себя все договоры, в том числе не погашенные в установленный срок и находящиеся на льготном сроке (графа 41.1 Указания 3927-У) и договоры, по которым истек льготный месячный срок (графа 41.2 Указания 3927-У). 
При этом значение за 2015 и 2014 годы подсчитывалось по показателю «Количество действующих договоров займа на конец отчетного периода» (графа 48 Указания 3355-У), который не включал в себя показатель «Количество договоров займа, не погашенных в установленный срок и находящихся на льготном сроке».
Учитывая вышеуказанные обстоятельства на 01.01.2017 произошел рост количества действующих договоров.
</t>
  </si>
  <si>
    <t>Для целей расчета показателей размещенных средств субъектов малого и среднего предпринимательства в НФО (МФО, КПК и СКПК) показатели для некредитных организаций (юридических лиц) и индивидуальных предпринимателей (если их возможно выделить в отчетности) приравниваются к показателям для субъектов малого и среднего предпринимательства (в индикаторах), так как приблизительно 100% клиентов – некредитных организаций (юридических лиц) в МФО, КПК и СКПК являются субъектами малого и среднего предпринимательства.</t>
  </si>
  <si>
    <t>Зарплатная карта – банковская карта, предназначенная для выплаты заработной платы и других денежных начислений (премий, командировочных, материальной помощи и т.д.) сотруднику организацией, заключившей договор на обслуживание с банком в рамках зарплатного проекта.</t>
  </si>
  <si>
    <t>Индикатор 3.1: индекс принимает значение 0, 0,5 или 1 в зависимости от наличия механизмов регулирования разрешения спорных ситуаций (0 – при отсутствии механизмов урегулирования, 0.5 – если существует один из механизмов, 1 – если существуют оба механизма). Список механизмов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Внутренний механизм разрешения споров: закон, устанавливающий стандарты для рассмотрения жалоб клиентов финансовых организаций (включая временные рамки, доступность и процедуры обработки жалоб);
2) Внешний механизм разрешения споров: система, позволяющая клиенту финансовой организации обратиться за рассмотрением жалобы к третьему лицу (надзорный орган, финансовый омбудсмен и т.п.).</t>
  </si>
  <si>
    <t>Индикатор 3.2: индекс принимает значение 0, 1, 2, 3, 4 или 5 в зависимости от количества наличия законодательно установленных требований по раскрытию информации (0 требований – индекс 0, 1 требование – индекс 1,..., 5 требований – индекс 5). Список требований к раскрытию информации включает в себя следующее (в соответствии с рекомендациями Глобального партнерства за финансовую доступность «Группы двадцати» и данными обзора Всемирного Банка по защите прав потребителей финансовых услуг и финансовой грамотности «Global Survey of Financial Consumer Protection and Financial Literacy»):
1) наличие требования о простоте и понятности изложения (например, запрет на скрытые, неявные положения);
2) наличие требования о раскрытии информации на официальных языках (на официальных языках страны и ее регионов);
3) наличие требования о стандартизированном формате раскрытия информации;
4) наличие требования о раскрытии информации о праве клиента обращаться за помощью в случае нарушеня поставщиком финансовых услуг условий их предоставления; 
5) наличие требования о раскрытии полной стоимости кредита / займа, т.е. включая комиссию, проценты, страхование и налоги по стандартной формуле.
В настоящее время пункты 1) и 3) реализованы для кредитов/займов.
В отношении п. 4 законодательно установлено, что защита гражданских прав потребителей осуществляется в судебном порядке. Защита гражданских прав в административном порядке осуществляется лишь в случаях, предусмотренных законом, при этом решение, принятое в административном порядке, может быть оспорено в суде. Однако в России законодательно не установлено требование о раскрытии информации (в т.ч. в договоре) о праве клиента обращаться за помощью в случае нарушеня поставщиком финансовых услуг условий их предоставления.</t>
  </si>
  <si>
    <t>Индикатор 3.8. рассчитывается только для субъектов МСП, имеющих на момент проведения опроса активные (по которым еще идут выплаты) кредиты/займы.</t>
  </si>
  <si>
    <t>Индикатор 3.9: индекс принимает значение, равное показателю «Getting credit DTF» из международного рейтинга «Doing business» (от 0 до 100), и включает в себя два индекса – индекс защищенности заемщиков и кредиторов и индекс полноты кредитной информации (кредитной истории).</t>
  </si>
  <si>
    <t xml:space="preserve">Количество жалоб по кредитным финансовым организациям рассчитано по месту нахождения подразделения кредитной организации, по некредитным финансовым организациям - по месту нахождения / обращения заявителя. </t>
  </si>
  <si>
    <t xml:space="preserve">Индикаторы 3.10.2-3.10.3: количество жалоб потребителей финансовых услуг, связанных с деятельностью некредитных финансовых организаций, представлено в разбивке по федеральных округам, кроме жалоб, поступивших в отделение Службы по защите прав потребителей и обеспечению доступности финансовых услуг в Южном Главном управлении Банка России, компетенция которого распроняется на жалобы, поступившие из ЮФО и СКФО. </t>
  </si>
  <si>
    <t>Индикатор 3.11: индекс ценовой доступности финансовых услуг для населения оценивает долю потребителей, которых в отчетном периоде не удовлетворила стоимость базовых финансовых услуги и которые по этой причине отказались от их покупки. Итоговый индекс 3.11 рассчитывается как сумма значений показателей 3.11.1, 3.11.2, 3.11.3 и 3.11.4 (выраженных в числовом измерении от 0 до 1) и принимает значение от 0 (минимум) до 4 (максимум).</t>
  </si>
  <si>
    <t>Индикатор 3.11.4: страхования жизни и / или личного страхования и / или имущественного страхования и / или страхования гражданской ответственности и / или финансовых рисков</t>
  </si>
  <si>
    <t>Значения индикаторов 3.12 и 4.4 рассчитаны по всей выборке. Доля населения, которая затруднялась ответить на вопрос, не исключалась.</t>
  </si>
  <si>
    <t>Индикатор 3.14 рассчитывался только для населения, пользовавшегося кредитом/займом за последние 12 месяцев</t>
  </si>
  <si>
    <t>Индикаторы 4.8.1.1-4.8.1.6.: доля субъектов малого и среднего предпринимательства, положительно оценивших (на 4 или 5 баллов из 5 максимальных) ту или иную характеристику различных финансовых продуктов («легкость доступа, есть везде», «приемлемая стоимость», «простота продукта», «удобство использования продукта», «полезность, соотношение цена/качество продукта») хотя бы по одному из приведенных видов финансовых продуктов.</t>
  </si>
  <si>
    <t>В 2015 году расчет индикатора 4.9 проводился исходя из нескольких характеристик («доступность высшего образования», «уровень безопасности», «состояние окружающей среды», «доступность жилья», «личное эмоциональное состояние», «личное благополучие»), в 2016 и 2017 годах задавался вопрос о прямом влиянии на «качество жизни» (и респондент сам определял, как он его трактует для себя).</t>
  </si>
  <si>
    <t>Общий объем денежных расходов населения на покупку товаров и оплату услуг (Росстат) включает расходы физических лиц на покупку товаров и оплату услуг, а также платежи за товары (работы, услуги), произведенные за рубежом с использованием банковских карт.</t>
  </si>
  <si>
    <t>Индикаторы финансовой доступности (1/4)</t>
  </si>
  <si>
    <t>№ п/п в перечне индикаторов финансовой доступности Банка России</t>
  </si>
  <si>
    <t>Индикатор[1]</t>
  </si>
  <si>
    <t>Тип показателя (на отчетную дату / за отчетный период)</t>
  </si>
  <si>
    <t>Размерность</t>
  </si>
  <si>
    <t>Источник данных</t>
  </si>
  <si>
    <t>Значение на 01.01.2017 (за 2016 год) / Результаты опроса, проведенного в апреле-мае 2017 года[2,3,4]</t>
  </si>
  <si>
    <t>Значение на 01.01.2016 (за 2015 год) / Результаты опроса, проведенного в мае-июне 2016 года[2,3,4]</t>
  </si>
  <si>
    <t>Значение на 01.01.2015 (за 2014 год) / Результаты опроса, проведенного в октябре 2015 года
Российская Федерация</t>
  </si>
  <si>
    <t>РФ[5]</t>
  </si>
  <si>
    <t>ЦФО[6]</t>
  </si>
  <si>
    <t>1.       </t>
  </si>
  <si>
    <t>Инфраструктура предоставления финансовых услуг</t>
  </si>
  <si>
    <t xml:space="preserve">1.1.  </t>
  </si>
  <si>
    <t xml:space="preserve">Количество действующих КО </t>
  </si>
  <si>
    <t>На отчетную дату</t>
  </si>
  <si>
    <t>Ед.</t>
  </si>
  <si>
    <t>Банк России</t>
  </si>
  <si>
    <t>1.1.1.</t>
  </si>
  <si>
    <t>Количество действующих КО, которые оказывают услугу по открытию банковских счетов без явки клиента в банк</t>
  </si>
  <si>
    <t>н/д</t>
  </si>
  <si>
    <t>1.1.2.</t>
  </si>
  <si>
    <t>Количество действующих КО, осуществляющих эмиссию платежных карт</t>
  </si>
  <si>
    <t>1.1.3.</t>
  </si>
  <si>
    <t>Количество КО, в инфраструктуре которых принимаются платежные карты</t>
  </si>
  <si>
    <t xml:space="preserve">1.2.  </t>
  </si>
  <si>
    <t xml:space="preserve">Количество подразделений действующих КО </t>
  </si>
  <si>
    <t>1.2.1.    </t>
  </si>
  <si>
    <t>в расчете на 1 млн человек взрослого населения</t>
  </si>
  <si>
    <t>Ед. / 1 млн чел. взрослого населения</t>
  </si>
  <si>
    <t>Банк России, Росстат</t>
  </si>
  <si>
    <t>1.2.2.    </t>
  </si>
  <si>
    <t>в расчете на 100 тыс. кв. км. площади</t>
  </si>
  <si>
    <t xml:space="preserve">Ед. / 100 тыс. кв. км. </t>
  </si>
  <si>
    <t xml:space="preserve">1.3.  </t>
  </si>
  <si>
    <t>Количество МФО[7]</t>
  </si>
  <si>
    <t>1.3.1.    </t>
  </si>
  <si>
    <t>1.3.2.    </t>
  </si>
  <si>
    <t>1.3.3.</t>
  </si>
  <si>
    <t>Количество МФК</t>
  </si>
  <si>
    <t>1.3.3.1.</t>
  </si>
  <si>
    <t>в т.ч. предпринимательского финансирования</t>
  </si>
  <si>
    <t>1.3.4.</t>
  </si>
  <si>
    <t>Количество МКК</t>
  </si>
  <si>
    <t>1.3.3.2.</t>
  </si>
  <si>
    <t xml:space="preserve">1.4.  </t>
  </si>
  <si>
    <t>Количество обособленных подразделений МФО</t>
  </si>
  <si>
    <t>1.4.1.    </t>
  </si>
  <si>
    <t>1.4.2.    </t>
  </si>
  <si>
    <t>1.4.3.</t>
  </si>
  <si>
    <t>Количество обособленных подразделений МФК</t>
  </si>
  <si>
    <t>1.4.3.1.</t>
  </si>
  <si>
    <t>1.4.4.</t>
  </si>
  <si>
    <t>Количество обособленных подразделений МКК</t>
  </si>
  <si>
    <t>1.4.4.1.</t>
  </si>
  <si>
    <t xml:space="preserve">1.5.  </t>
  </si>
  <si>
    <t>Количество КПК</t>
  </si>
  <si>
    <t>1.5.1.    </t>
  </si>
  <si>
    <t>1.5.2.    </t>
  </si>
  <si>
    <t xml:space="preserve">1.6.  </t>
  </si>
  <si>
    <t>Количество КПК, состоящих в СРО КПК</t>
  </si>
  <si>
    <t>1.6.1.    </t>
  </si>
  <si>
    <t>1.6.2.    </t>
  </si>
  <si>
    <t xml:space="preserve">1.7.  </t>
  </si>
  <si>
    <t>Количество обособленных подразделений КПК</t>
  </si>
  <si>
    <t>1.7.1.    </t>
  </si>
  <si>
    <t>1.7.2.    </t>
  </si>
  <si>
    <t>1.8.</t>
  </si>
  <si>
    <t>Количество СКПК[8]</t>
  </si>
  <si>
    <t>1.8.1.</t>
  </si>
  <si>
    <t>1.8.2.</t>
  </si>
  <si>
    <t>1.9.</t>
  </si>
  <si>
    <t>Количество ломбардов</t>
  </si>
  <si>
    <t>1.9.1.</t>
  </si>
  <si>
    <t>1.9.2.</t>
  </si>
  <si>
    <t xml:space="preserve">1.10.  </t>
  </si>
  <si>
    <t>Количество субъектов страхового дела</t>
  </si>
  <si>
    <t xml:space="preserve">1.11.  </t>
  </si>
  <si>
    <t>Количество субъектов страхового дела и обособленных подразделений страховщиков</t>
  </si>
  <si>
    <t>1.11.1.    </t>
  </si>
  <si>
    <t>1.11.2.    </t>
  </si>
  <si>
    <t>Доля банкоматов КО функцией приема и/или выдачи наличных денег с использованием платежных карт (их реквизитов) , расположенных в городах федерального значения (Москва, Санкт-Петербург, Севастополь)</t>
  </si>
  <si>
    <t>%</t>
  </si>
  <si>
    <t>Не применимо</t>
  </si>
  <si>
    <t>1.14.        </t>
  </si>
  <si>
    <t xml:space="preserve">1.14.1.  </t>
  </si>
  <si>
    <t xml:space="preserve">1.14.2.  </t>
  </si>
  <si>
    <t>Доля банкоматов КО, с функцией приема наличных денег без использования платежных карт (их реквизитов) (до 2016 года - платежные терминалы КО) расположенных в городах федерального значения (Москва, Санкт-Петербург, Севастополь)</t>
  </si>
  <si>
    <t>Опрос (Банк России)</t>
  </si>
  <si>
    <t>Количество банкоматов банковских платежных агентов (субагентов)</t>
  </si>
  <si>
    <t>Опрос (Банк России), Росстат</t>
  </si>
  <si>
    <t>Количество платежных терминалов банковских платежных агентов (субагентов)</t>
  </si>
  <si>
    <t>Количество платежных терминалов платежных агентов (операторов по приему платежей и платежных субагентов)</t>
  </si>
  <si>
    <t>Количество электронных терминалов, установленных в организациях торговли (услуг) (POS-терминалов)</t>
  </si>
  <si>
    <t>1.19.        </t>
  </si>
  <si>
    <t>Количество касс банковских платежных агентов (субагентов)</t>
  </si>
  <si>
    <t xml:space="preserve">1.19.1.  </t>
  </si>
  <si>
    <t xml:space="preserve">1.19.2.  </t>
  </si>
  <si>
    <t>1.20.        </t>
  </si>
  <si>
    <t>Количество касс платежных агентов (операторов по приему платежей и платежных субагентов)</t>
  </si>
  <si>
    <t xml:space="preserve">1.20.1.  </t>
  </si>
  <si>
    <t xml:space="preserve">1.20.2.  </t>
  </si>
  <si>
    <t>1.21.        </t>
  </si>
  <si>
    <t xml:space="preserve">1.21.1.  </t>
  </si>
  <si>
    <t xml:space="preserve">1.21.2.  </t>
  </si>
  <si>
    <t>1.22.        </t>
  </si>
  <si>
    <t>Количество счетов, открытых физическим лицам, которые могут быть использованы для проведения платежей</t>
  </si>
  <si>
    <t xml:space="preserve">1.22.1.  </t>
  </si>
  <si>
    <t xml:space="preserve">в расчете на 1 тыс. человек взрослого населения </t>
  </si>
  <si>
    <t>Ед. / 1 тыс. чел. взрослого населения</t>
  </si>
  <si>
    <t>Количество счетов, открытых физическим лицам на основании договора банковского счета</t>
  </si>
  <si>
    <t>1.23.        </t>
  </si>
  <si>
    <t>Количество счетов, открытых юридическим лицам, не являющимся КО, и индивидуальным предпринимателям, которые могут использоваться для проведения платежей</t>
  </si>
  <si>
    <t xml:space="preserve">1.23.1.  </t>
  </si>
  <si>
    <t>в расчете на 1 тыс. юридических лиц и индивидуальных предпринимателей</t>
  </si>
  <si>
    <t>Ед. / 1 тыс. юридических лиц и индивидуальных предпринимателей</t>
  </si>
  <si>
    <t>1.24.        </t>
  </si>
  <si>
    <t>Доля взрослого населения, имеющего возможность дистанционного доступа к банковским счетам для осуществления переводов денежных средств в отчетном периоде (интернет – банкинг и / или мобильный банкинг)</t>
  </si>
  <si>
    <t>За отчетный период</t>
  </si>
  <si>
    <t>Опрос</t>
  </si>
  <si>
    <t>Интернет - банкинг через стационарный компьютер / ноутбук и / или мобильное устройство</t>
  </si>
  <si>
    <t xml:space="preserve">Интернет - банкинг через стационарный компьютер / ноутбук </t>
  </si>
  <si>
    <t>Интернет - банкинг через мобильное устройство</t>
  </si>
  <si>
    <t>Мобильный банкинг через приложение и / или смс-команды</t>
  </si>
  <si>
    <t>Мобильный банкинг через приложение</t>
  </si>
  <si>
    <t>Мобильный банкинг через смс-команды</t>
  </si>
  <si>
    <t>Доля взрослого населения, имеющего возможность осуществления перевода денежных средств в отчетном периоде без открытия банковского счета</t>
  </si>
  <si>
    <t>1.26.        </t>
  </si>
  <si>
    <t>1.28.        </t>
  </si>
  <si>
    <t>Количество счетов (вкладов) физических лиц в КО с ненулевыми остатками</t>
  </si>
  <si>
    <t xml:space="preserve">1.28.1.  </t>
  </si>
  <si>
    <t>1.29.        </t>
  </si>
  <si>
    <t>Количество счетов (вкладов) физических лиц в КО с остатком более 1 тыс. руб.</t>
  </si>
  <si>
    <t xml:space="preserve">1.29.1.  </t>
  </si>
  <si>
    <t>Услугами кредитования в КО и / или НФО (МФО, КПК, СКПК, ломбарды)</t>
  </si>
  <si>
    <t>Услугами размещения средств в КО и / или НФО (МФО, СКПК, КПК)</t>
  </si>
  <si>
    <t>Услугами по совершению платежей / переводов путем доступа к банковскому счету</t>
  </si>
  <si>
    <t>Услугами по совершению платежей / переводов без доступа к банковскому счету</t>
  </si>
  <si>
    <t>Услугами добровольного страхования</t>
  </si>
  <si>
    <t>Услугами обязательного медицинского страхования (т.е. получения медицинской помощи по полису ОМС)</t>
  </si>
  <si>
    <t>Услугами другого обязательного страхования</t>
  </si>
  <si>
    <t>Индикаторы финансовой доступности (2/4)</t>
  </si>
  <si>
    <t>Российская Федерация[5]</t>
  </si>
  <si>
    <t>2.       </t>
  </si>
  <si>
    <t>Востребованность финансовых услуг</t>
  </si>
  <si>
    <t>Счета</t>
  </si>
  <si>
    <t>Счета физических лиц</t>
  </si>
  <si>
    <t xml:space="preserve">2.1.  </t>
  </si>
  <si>
    <t xml:space="preserve">2.2.  </t>
  </si>
  <si>
    <t>Количество активных счетов, открытых физическим лицам, которые могут быть использованы для проведения платежей (счетов, по которым с начала отчетного года проводились операции по списанию денежных средств)</t>
  </si>
  <si>
    <t>2.2.1.    </t>
  </si>
  <si>
    <t>в расчете на 1 тыс. человек взрослого населения</t>
  </si>
  <si>
    <t xml:space="preserve">2.3.  </t>
  </si>
  <si>
    <t>2.4.</t>
  </si>
  <si>
    <t>Количество счетов, открытых физическим лицам, по которым с начала отчетного года проводились операции по списанию денежных средст, доступ к которым предоставлен дистанционным способом, в т.ч.:</t>
  </si>
  <si>
    <t>2.4.1.</t>
  </si>
  <si>
    <t>через сеть "Интернет"</t>
  </si>
  <si>
    <t>2.4.2.</t>
  </si>
  <si>
    <t>посредством сообщений с использованием абонентских устройств мобильной связи</t>
  </si>
  <si>
    <t>2.4.3.</t>
  </si>
  <si>
    <t>Доля счетов, открытых физическим лицам, по которым с начала отчетного года проводились операции по списанию денежных средств, доступ к которым предоставлен дистанционным способом, в общем количестве счетов, открытых физическим лицам, которые могут быть использованы для проведения платежей</t>
  </si>
  <si>
    <t>Размещение денежных средств</t>
  </si>
  <si>
    <t>Размещение денежных средств физическими лицами</t>
  </si>
  <si>
    <t>2.5.</t>
  </si>
  <si>
    <t>Количество физических лиц - сберегателей в НФО (МФО, КПК в СРО и СКПК), в т.ч.:</t>
  </si>
  <si>
    <t>2.5.1.</t>
  </si>
  <si>
    <t>не являющихся учредителями (членами, участниками, акционерами), предоставивших МФО денежные средства по договорам займа, в т.ч.</t>
  </si>
  <si>
    <t>2.5.1.1.</t>
  </si>
  <si>
    <t xml:space="preserve">не являющихся учредителями (членами, участниками, акционерами), предоставивших МФК денежные средства по договорам займа </t>
  </si>
  <si>
    <t>2.5.1.2.</t>
  </si>
  <si>
    <t xml:space="preserve">не являющихся учредителями (членами, участниками, акционерами), предоставивших МКК денежные средства по договорам займа </t>
  </si>
  <si>
    <t>2.5.2.</t>
  </si>
  <si>
    <t>пайщиков КПК в СРО (без учета возможного членства в нескольких КПК)</t>
  </si>
  <si>
    <t>2.5.3.</t>
  </si>
  <si>
    <t xml:space="preserve">пайщиков СКПК </t>
  </si>
  <si>
    <t xml:space="preserve">2.6.  </t>
  </si>
  <si>
    <t>Количество действующих договоров привлечения денежных средств от физических лиц в КПК в СРО</t>
  </si>
  <si>
    <t>Доля взрослого населения, имеющего вклады в КО, размещенные средства в НФО (в форме договора займа)</t>
  </si>
  <si>
    <t>2.7.1.</t>
  </si>
  <si>
    <t>Количество физических лиц, предоставивших МФО денежные средства по договорам займа, в т.ч.</t>
  </si>
  <si>
    <t>2.8.1.</t>
  </si>
  <si>
    <t>2.8.2.</t>
  </si>
  <si>
    <t>2.9.</t>
  </si>
  <si>
    <t>Количество заключенных договоров привлечения денежных средств от физических лиц в КПК в СРО</t>
  </si>
  <si>
    <t>2.10.</t>
  </si>
  <si>
    <t>Количество заключенных договоров привлечения денежных средств от физических лиц-членов и юридических лиц-членов СКПК</t>
  </si>
  <si>
    <t>2.11.</t>
  </si>
  <si>
    <t xml:space="preserve">Доля взрослого населения, размещавшего средства во вклады КО или в НФО в форме договора займа </t>
  </si>
  <si>
    <t xml:space="preserve">% </t>
  </si>
  <si>
    <t>НФО, в т.ч.</t>
  </si>
  <si>
    <t>Обязательства КО перед физическими лицами по вкладам</t>
  </si>
  <si>
    <t>Млрд руб.</t>
  </si>
  <si>
    <t>Обязательства НФО перед физическими лицами по размещенным средствам в МФО, КПК в СРО и СКПК в форме договора займа, в т.ч.:</t>
  </si>
  <si>
    <t>МФО, в т.ч.</t>
  </si>
  <si>
    <t xml:space="preserve">СКПК </t>
  </si>
  <si>
    <t>Обязательства финансовых организаций перед физическими лицами по вкладам в КО, размещенным средствам в НФО (в форме договора займа)</t>
  </si>
  <si>
    <t xml:space="preserve">в расчете на 1 человека взрослого населения </t>
  </si>
  <si>
    <t>Тыс. руб. / 1 чел. взрослого населения</t>
  </si>
  <si>
    <t>в отношении к ВВП</t>
  </si>
  <si>
    <t>Объем средств, размещенных физическими лицами в МФО и КПК в СРО в форме договора займа, в т.ч.:</t>
  </si>
  <si>
    <t>2.15.1.1.</t>
  </si>
  <si>
    <t>2.15.1.2.</t>
  </si>
  <si>
    <t>Объем привлеченных средств от физических лиц-членов и юридических лиц-членов СКПК</t>
  </si>
  <si>
    <t>Размещение денежных средств субъектами малого и среднего предпринимательства</t>
  </si>
  <si>
    <t>Количество субъектов малого и среднего предпринимательства - сберегателей в НФО (МФО, КПК в СРО, СКПК в СРО и ломбардами), в т.ч.:</t>
  </si>
  <si>
    <t xml:space="preserve">не являющихся учредителями (членами, участниками, акционерами), предоставивших МФО денежные средства по договорам займа, в т.ч. </t>
  </si>
  <si>
    <t>2.17.1.1.</t>
  </si>
  <si>
    <t>не являющихся учредителями (членами, участниками, акционерами), предоставивших МФК денежные средства по договорам займа</t>
  </si>
  <si>
    <t>2.17.1.2.</t>
  </si>
  <si>
    <t>не являющихся учредителями (членами, участниками, акционерами), предоставивших МКК денежные средства по договорам займа</t>
  </si>
  <si>
    <t>Количество действующих договоров привлечения денежных средств от субъектов малого и среднего предпринимательства - пайщиков КПК в СРО</t>
  </si>
  <si>
    <t>2.20.        </t>
  </si>
  <si>
    <t>Доля субъектов малого и среднего предпринимательства, имеющих депозиты в КО, размещенные средства в МФО, КПК (в форме договора займа) или СКПК (в форме договора займа)</t>
  </si>
  <si>
    <t>Количество субъектов малого и среднего предпринимательства, предоставивших МФО денежные средства по договорам займа, в т.ч.</t>
  </si>
  <si>
    <t>2.21.1.</t>
  </si>
  <si>
    <t xml:space="preserve">МФК </t>
  </si>
  <si>
    <t>2.21.2.</t>
  </si>
  <si>
    <t xml:space="preserve"> МКК </t>
  </si>
  <si>
    <t>2.22.</t>
  </si>
  <si>
    <t>Количество заключенных договоров привлечения денежных средств от субъектов малого и среднего предпринимательства - пайщиков КПК в СРО</t>
  </si>
  <si>
    <t>2.23.</t>
  </si>
  <si>
    <t>Доля субъектов малого и среднего предпринимательства, размещавших средства в депозиты в КО, в МФО, КПК или СКПК (в форме договора займа)</t>
  </si>
  <si>
    <t>2.24.</t>
  </si>
  <si>
    <t>Обязательства КО перед индивидуальными предпринимателями по вкладам</t>
  </si>
  <si>
    <t>Обязательства НФО перед субъектами малого и среднего предпринимательства по размещенным средствам в МФО, КПК в СРО и СКПК в форме договора займа, в т.ч.:</t>
  </si>
  <si>
    <t xml:space="preserve"> СКПК </t>
  </si>
  <si>
    <t>2.26.        </t>
  </si>
  <si>
    <t>Объем средств, размещенных субъектами малого и среднего предпринимательства в МФО и КПК в СРО в форме договора займа, в т.ч.:</t>
  </si>
  <si>
    <t xml:space="preserve">2.26.1.  </t>
  </si>
  <si>
    <t>2.26.1.1.</t>
  </si>
  <si>
    <t>2.26.1.2.</t>
  </si>
  <si>
    <t xml:space="preserve">2.26.2.  </t>
  </si>
  <si>
    <t>Кредиты / займы</t>
  </si>
  <si>
    <t>Кредиты / займы физических лиц</t>
  </si>
  <si>
    <t>Количество заемщиков-физических лиц по действующим договорам микрозайма в МФО, в т.ч.:</t>
  </si>
  <si>
    <t>онлайн-микрозаймы, выданные в сумме не более 45 тыс. руб. на срок не более 60 дней включительно</t>
  </si>
  <si>
    <t>не-онлайн-займы, выданные в сумме не более 45 тыс. руб. на срок не более 60 дней включительно</t>
  </si>
  <si>
    <t>другие выданные онлайн-микрозаймы</t>
  </si>
  <si>
    <t>другие займы, выданные физическим лицам</t>
  </si>
  <si>
    <t>2.27.1.1.</t>
  </si>
  <si>
    <t>Количество заемщиков-физических лиц по действующим договорам микрозайма в МФК, в т.ч.:</t>
  </si>
  <si>
    <t>2.27.1.2.</t>
  </si>
  <si>
    <t>Количество заемщиков-физических лиц по действующим договорам микрозайма в МКК, в т.ч.:</t>
  </si>
  <si>
    <t>2.28.</t>
  </si>
  <si>
    <t>Количество активных займов (договоров займа) физических лиц, выданных НФО (МФО, КПК в СРО и ломбардами), в т.ч.:</t>
  </si>
  <si>
    <t>6 450 949</t>
  </si>
  <si>
    <t>Количество активных займов (договоров займа) физических лиц, выданных МФК, в т.ч.:</t>
  </si>
  <si>
    <t>Количество активных займов (договоров займа) физических лиц, выданных МКК, в т.ч.:</t>
  </si>
  <si>
    <t>Доля взрослого населения, имеющего один и более непогашенный кредит / заем в КО или НФО (МФО, КПК, СКПК или ломбарде)</t>
  </si>
  <si>
    <t>2.29.1.</t>
  </si>
  <si>
    <t>2.29.2.</t>
  </si>
  <si>
    <t>ломбарды</t>
  </si>
  <si>
    <t>Количество выданных займов физическим лицам НФО (МФО, КПК в СРО и ломбардами), в т.ч.:</t>
  </si>
  <si>
    <t>Количество выданных займов физическим лицам МФК,  в т.ч.:</t>
  </si>
  <si>
    <t>Количество выданных займов физическим лицам МКК,     в т.ч.:</t>
  </si>
  <si>
    <t>Доля взрослого населения, пользовавшегося кредитом / займом в КО или НФО (МФО, КПК, СКПК или ломбарде)</t>
  </si>
  <si>
    <t>2.32.1.</t>
  </si>
  <si>
    <t>Просроченная задолженность по кредитам, предоставленным КО физическим лицам</t>
  </si>
  <si>
    <t>Задолженность по основному долгу по займам физическим лицам, выданным НФО (МФО, КПК в СРО, СКПК и ломбардами), в т.ч.:</t>
  </si>
  <si>
    <t>онлайн-микрозаймам, выданным в сумме не более 45 тыс. руб. на срок не более 60 дней включительно</t>
  </si>
  <si>
    <t>не-онлайн-займам, выданным в сумме не более 45 тыс. руб. на срок не более 60 дней включительно</t>
  </si>
  <si>
    <t>другим выданным онлайн-микрозаймам</t>
  </si>
  <si>
    <t>другим займам, выданным физическим лицам</t>
  </si>
  <si>
    <t>Просроченная задолженность по основному долгу по займам физическим лицам, выданным МФО</t>
  </si>
  <si>
    <t>Просроченная задолженность КПК (основной долг) по договорам предоставленных займов физическим лицам, субъектам малого и среднего предпринимательства и кредитным потребительским кооперативам второго уровня в КПК в СРО</t>
  </si>
  <si>
    <t>2.33.4.</t>
  </si>
  <si>
    <t>Просроченная задолженность СКПК (основной долг) по договорам предоставленных займов физическим лицам и юридическим лицам</t>
  </si>
  <si>
    <t>Задолженность по основному долгу по займам физическим лицам, выданным МФК</t>
  </si>
  <si>
    <t>Просроченная задолженность по основному долгу по займам физическим лицам, выданным МФК</t>
  </si>
  <si>
    <t>Задолженность по основному долгу по займам физическим лицам, выданным МКК</t>
  </si>
  <si>
    <t>Просроченная задолженность по основному долгу по займам физическим лицам, выданным МКК</t>
  </si>
  <si>
    <t>Задолженность по основному долгу по кредитам / займам физическим лицам, выданным КО и НФО (МФО, КПК в СРО, СКПК и ломбардами)</t>
  </si>
  <si>
    <t>2.35.        </t>
  </si>
  <si>
    <t>Объем кредитов, предоставленных КО физическим лицам-резидентам</t>
  </si>
  <si>
    <t>Объем выданных займов физическим лицам НФО (МФО, КПК в СРО и ломбардами), в т.ч.:</t>
  </si>
  <si>
    <t>Объем выданных займов физическим лицам МФК</t>
  </si>
  <si>
    <t>Объем выданных займов физическим лицам МКК</t>
  </si>
  <si>
    <t>2.36.4.</t>
  </si>
  <si>
    <t>Сумма предоставленных займов физическим лицам-членам СКПК и юридическим лицам-членам СКПК</t>
  </si>
  <si>
    <t>Объем кредитов, предоставленных КО физическим лицам-резидентам, и займов, предоставленных НФО физическим лицам (МФО, КПК в СРО, СКПК и ломбардами)</t>
  </si>
  <si>
    <t>Кредиты / займы субъектам малого и среднего предпринимательства</t>
  </si>
  <si>
    <t>Количество заемщиков-субъектов малого и среднего предпринимательства по действующим договорам микрозайма в МФО, в т.ч.:</t>
  </si>
  <si>
    <t>2.38.1.</t>
  </si>
  <si>
    <t>ИП</t>
  </si>
  <si>
    <t>2.39.        </t>
  </si>
  <si>
    <t>по займам ИП</t>
  </si>
  <si>
    <t>Количество непогашенных займов субъектов малого и среднего предпринимательства, выданных МКК, в т.ч.</t>
  </si>
  <si>
    <t>Количество непогашенных займов субъектов малого и среднего предпринимательства, выданных МФК, в т.ч.</t>
  </si>
  <si>
    <t>2.40.        </t>
  </si>
  <si>
    <t>Доля субъектов малого и среднего предпринимательства, имеющих один и более непогашенный кредит / заем в КО или НФО (МФО, КПК или СКПК) или для которых открыта кредитная линия в КО</t>
  </si>
  <si>
    <t>2.40.2.1.</t>
  </si>
  <si>
    <t>Учитывая потребительские кредиты / займы на имя физического лица, по факту использующиеся на развитие бизнеса</t>
  </si>
  <si>
    <r>
      <t>Количество выданных МФО и КПК в СРО займов субъектам малого и среднего предпринимательства,</t>
    </r>
    <r>
      <rPr>
        <vertAlign val="superscript"/>
        <sz val="16"/>
        <color theme="1"/>
        <rFont val="Times New Roman"/>
        <family val="1"/>
        <charset val="204"/>
      </rPr>
      <t xml:space="preserve"> </t>
    </r>
    <r>
      <rPr>
        <sz val="16"/>
        <color theme="1"/>
        <rFont val="Times New Roman"/>
        <family val="1"/>
        <charset val="204"/>
      </rPr>
      <t>в т.ч.:</t>
    </r>
  </si>
  <si>
    <t>Количество выданных МФК займов субъектам малого и среднего предпринимательства, в т.ч.</t>
  </si>
  <si>
    <t>Количество выданных МКК займов субъектам малого и среднего предпринимательства, в т.ч.</t>
  </si>
  <si>
    <t>Доля субъектов малого и среднего предпринимательства, пользовавшихся кредитом / займом в КО или НФО (МФО или КПК) или кредитной линией в КО</t>
  </si>
  <si>
    <t>2.42.1.</t>
  </si>
  <si>
    <t>2.42.2.</t>
  </si>
  <si>
    <t>2.43.</t>
  </si>
  <si>
    <t>Доля субъектов малого и среднего предпринимательства, пользовавшихся услугами лизинга или факторинга</t>
  </si>
  <si>
    <t xml:space="preserve">лизинга </t>
  </si>
  <si>
    <t>2.43.2.</t>
  </si>
  <si>
    <t>факторинга</t>
  </si>
  <si>
    <t xml:space="preserve">Доля субъектов малого и среднего предпринимательства, пользовавшихся кредитом в КО и/или займом в НФО (МФО или КПК или СКПК) и/или кредитной линией в КО и/или лизингом и/или факторингом  </t>
  </si>
  <si>
    <t>Задолженность по кредитам, предоставленным КО субъектам малого и среднего предпринимательства, в т.ч.:</t>
  </si>
  <si>
    <t>по кредитам, предоставленным ИП</t>
  </si>
  <si>
    <t>Просроченная задолженность по кредитам, предоставленным КО субъектам малого и среднего предпринимательства, в т.ч.</t>
  </si>
  <si>
    <t xml:space="preserve">2.45.3.  </t>
  </si>
  <si>
    <t>Доля задолженности по кредитам, предоставленным КО субъектам малого и среднего предпринимательства, в задолженности по кредитам, предоставленным КО юридическим лицам и ИП</t>
  </si>
  <si>
    <r>
      <t>Задолженность по основному долгу по займам субъектов малого и среднего предпринимательства, выданных НФО (МФО, КПК в СРО, СКПК в СРО),</t>
    </r>
    <r>
      <rPr>
        <vertAlign val="superscript"/>
        <sz val="16"/>
        <color theme="1"/>
        <rFont val="Times New Roman"/>
        <family val="1"/>
        <charset val="204"/>
      </rPr>
      <t xml:space="preserve"> </t>
    </r>
    <r>
      <rPr>
        <sz val="16"/>
        <color theme="1"/>
        <rFont val="Times New Roman"/>
        <family val="1"/>
        <charset val="204"/>
      </rPr>
      <t>в т.ч.:</t>
    </r>
  </si>
  <si>
    <t>Просроченная задолженность по основному долгу по займам субъектам малого и среднего предпринимательства, выданным МФО</t>
  </si>
  <si>
    <t>2.46.3.</t>
  </si>
  <si>
    <t>Задолженность по основному долгу по займам субъектов малого и среднего предпринимательства, выданных МФК</t>
  </si>
  <si>
    <t>Просроченная задолженность по основному долгу по займам субъектам малого и среднего предпринимательства, выданным МФК</t>
  </si>
  <si>
    <t>Задолженность по основному долгу по займам субъектов малого и среднего предпринимательства, выданных МКК</t>
  </si>
  <si>
    <t>Просроченная задолженность по основному долгу по займам субъектам малого и среднего предпринимательства, выданным МКК</t>
  </si>
  <si>
    <t>Задолженность по кредитам / займам, предоставленным КО и НФО (МФО, КПК в СРО, СКПК в СРО) субъектам малого и среднего предпринимательства</t>
  </si>
  <si>
    <t>в расчете на 1 субъекта малого и среднего предпринимательства</t>
  </si>
  <si>
    <t>Тыс. руб. / 1 субъект малого и среднего предпринимательства</t>
  </si>
  <si>
    <t>Объем кредитов, предоставленных КО субъектам малого и среднего предпринимательства, в т.ч.:</t>
  </si>
  <si>
    <t>кредиты, предоставленные ИП</t>
  </si>
  <si>
    <t>Объем выданных займов субъектам малого и среднего предпринимательства НФО (МФО, КПК в СРО), в т.ч.:</t>
  </si>
  <si>
    <t>Объем выданных займов субъектам малого и среднего предпринимательства МФК, в т.ч.</t>
  </si>
  <si>
    <t>Объем выданных займов субъектам малого и среднего предпринимательства МКК, в т.ч.</t>
  </si>
  <si>
    <t>Объем кредитов / займов, предоставленных субъектам малого и среднего предпринимательства КО и НФО (МФО, КПК в СРО, СКПК)</t>
  </si>
  <si>
    <t>Платежные услуги</t>
  </si>
  <si>
    <t>Доля взрослого населения, использующего дистанционный доступ к банковским счетам для осуществления перевода денежных средств в отчетном периоде (интернет – банкинг и / или мобильный банкинг)</t>
  </si>
  <si>
    <t>Доля взрослого населения, использующего мобильное устройство для осуществления перевода денежных средств в отчетном периоде</t>
  </si>
  <si>
    <t>интернет – банкинг через мобильное устройство и / или мобильный банкинг</t>
  </si>
  <si>
    <t>без открытия банковского счета</t>
  </si>
  <si>
    <t>Доля субъектов малого и среднего предпринимательства, использующих дистанционный доступ к банковским счетам, которые могут использоваться для осуществления перевода денежных средств в отчетном периоде (интернет – банкинг или мобильный банкинг)</t>
  </si>
  <si>
    <t xml:space="preserve">Ед. </t>
  </si>
  <si>
    <t>0</t>
  </si>
  <si>
    <t>в расчете на 1 человека взрослого населения</t>
  </si>
  <si>
    <t>Ед. / 1 чел. взрослого населения</t>
  </si>
  <si>
    <t>Количество платежных карт, эмитированных российскими КО, с использованием которых в течение IV квартала отчетного года совершались операции, в т.ч</t>
  </si>
  <si>
    <t>2.60.1.</t>
  </si>
  <si>
    <t>расчетных карт</t>
  </si>
  <si>
    <t>кредитных карт</t>
  </si>
  <si>
    <t>Доля взрослого населения, имеющего платежную карту (расчетную и / или кредитную), в т.ч.:</t>
  </si>
  <si>
    <t>Только расчетная (дебетовая) карта, кроме зарплатной</t>
  </si>
  <si>
    <t>Только кредитная карта</t>
  </si>
  <si>
    <t>Имеется зарплатная карта и другая расчетная (дебетовая) карта, кроме зарплатной, но не имеется кредитная карта</t>
  </si>
  <si>
    <t>Имеется зарплатная карта и / или другая расчетная (дебетовая) карта, кроме зарплатной, а также кредитная карта</t>
  </si>
  <si>
    <t>Доля взрослого населения, получающего внутренние и / или международные денежные переводы в отчетном периоде</t>
  </si>
  <si>
    <t>Доля взрослого населения, отправляющего внутренние и / или международные денежные переводы в отчетном периоде</t>
  </si>
  <si>
    <t>Доля взрослого населения, осуществляющего безналичные переводы/платежи</t>
  </si>
  <si>
    <t>Доля взрослого населения, осуществляющего безналичные переводы/платежи в пользу розничных продавцов</t>
  </si>
  <si>
    <t>Доля взрослого населения, осуществляющего переводы/платежи с использованием дебетовой карты</t>
  </si>
  <si>
    <t>Доля субъектов малого и среднего предпринимательства, имеющих и использующих электронные терминалы, установленные в организациях торговли (услуг) (POS-терминалы), для получения платежей</t>
  </si>
  <si>
    <t>2.68.</t>
  </si>
  <si>
    <t>Доля взрослого населения, получающего заработную плату, государственные платежи (пособия, возвраты налогов и т.д.) на счет в КО</t>
  </si>
  <si>
    <t>Страхование</t>
  </si>
  <si>
    <t>Доля населения, использующего добровольное страхование</t>
  </si>
  <si>
    <t>Страхование жизни</t>
  </si>
  <si>
    <t>Личное страхование</t>
  </si>
  <si>
    <t>Имущественное страхование</t>
  </si>
  <si>
    <t>Страхование гражданской ответственности</t>
  </si>
  <si>
    <t>Страхование финансовых рисков</t>
  </si>
  <si>
    <t>Доля населения, использующего обязательное страхование</t>
  </si>
  <si>
    <t>Медицинское страхование (ОМС)</t>
  </si>
  <si>
    <t xml:space="preserve">Количество действующих договоров страхования жизни </t>
  </si>
  <si>
    <t>Количество действующих договоров страхования иного, чем страхование жизни (за исключением обязательного медицинского страхования)</t>
  </si>
  <si>
    <t>Сумма страховых резервов по страхованию жизни, сформированных страховщиками</t>
  </si>
  <si>
    <t xml:space="preserve">2.73.1.  </t>
  </si>
  <si>
    <t>2.74.        </t>
  </si>
  <si>
    <t>Сумма страховых резервов по страхованию иному, чем страхование жизни, сформированных страховщиками</t>
  </si>
  <si>
    <t xml:space="preserve">2.74.1.  </t>
  </si>
  <si>
    <t>Доля субъектов малого и среднего предпринимательства, использующих добровольные страховые услуги, в т.ч.</t>
  </si>
  <si>
    <t xml:space="preserve">Добровольное страхование жизни для сотрудников организации на случай смерти, дожития до определенного возраста или срока либо наступления иного события </t>
  </si>
  <si>
    <t>Добровольное пенсионное страхование сотрудников организации</t>
  </si>
  <si>
    <t>Добровольное страхование сотрудников организации от несчастных случаев и болезни</t>
  </si>
  <si>
    <t>Добровольное медицинское страхование сотрудников организации</t>
  </si>
  <si>
    <t>Добровольное страхование имущества (средств наземного транспорта, водного транспорта, воздушного транспорта; грузов; сельскохозяйственное страхование и др.)</t>
  </si>
  <si>
    <t xml:space="preserve"> 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лицам;за неисполнение или ненадлежащее исполнение обязательств по договору)</t>
  </si>
  <si>
    <t xml:space="preserve"> Добровольное страхование предпринимательских рисков</t>
  </si>
  <si>
    <t>  Добровольное страхование финансовых рисков</t>
  </si>
  <si>
    <t>Доля субъектов малого и среднего предпринимательства, использующих обязательное страхование, в т.ч.</t>
  </si>
  <si>
    <t>Обязательное страхование гражданской ответственности владельцев транспортных средств</t>
  </si>
  <si>
    <t>Обязательное страхование гражданской ответственности владельца опасного объекта за причинение вреда в результате аварии на опасном объекте</t>
  </si>
  <si>
    <t xml:space="preserve"> Обязательное   страхование  гражданской  ответственности перевозчика  за  причинение вреда жизни, здоровью, имуществу пассажиров</t>
  </si>
  <si>
    <t>(Без числового показателя)</t>
  </si>
  <si>
    <t xml:space="preserve">КПК </t>
  </si>
  <si>
    <t>Ломбарды</t>
  </si>
  <si>
    <t>(без числового показателя)</t>
  </si>
  <si>
    <t>Добровольное страхование жизни</t>
  </si>
  <si>
    <t>Добровольное страхование финансовых рисков</t>
  </si>
  <si>
    <t>Индикаторы финансовой доступности (4/4)</t>
  </si>
  <si>
    <t>4.</t>
  </si>
  <si>
    <t>Полезность финансовых услуг</t>
  </si>
  <si>
    <t>4.1.     </t>
  </si>
  <si>
    <t>Индекс (от 0 до 6, где 6 - 100% населения понимают экономическое содержание всех 6 терминов)</t>
  </si>
  <si>
    <t>4.1.1.</t>
  </si>
  <si>
    <t>Понимание экономического содержания термина «инфляция»</t>
  </si>
  <si>
    <t>4.1.2.</t>
  </si>
  <si>
    <t>Понимание экономического содержания термина «процентная ставка»</t>
  </si>
  <si>
    <t>4.1.3.</t>
  </si>
  <si>
    <t>Понимание экономического содержания термина «сложный процент»</t>
  </si>
  <si>
    <t>4.1.4.</t>
  </si>
  <si>
    <t>Понимание экономического содержания термина «денежная иллюзия»</t>
  </si>
  <si>
    <t>4.1.5.</t>
  </si>
  <si>
    <t>Понимание экономического содержания термина «диверсификация риска»</t>
  </si>
  <si>
    <t>4.1.6.</t>
  </si>
  <si>
    <t>Понимание экономического содержания термина «основная цель страхования»</t>
  </si>
  <si>
    <t>4.2.   </t>
  </si>
  <si>
    <t>Возможность получения экстренного финансирования</t>
  </si>
  <si>
    <t>4.2.1.</t>
  </si>
  <si>
    <t xml:space="preserve">Доля взрослого населения, которое по собственным оценкам определенно не сможет получить экстренное финансирование </t>
  </si>
  <si>
    <t>4.2.2.</t>
  </si>
  <si>
    <t>Доля взрослого населения, которое по собственным оценкам, скорее всего, не сможет получить экстренное финансирование</t>
  </si>
  <si>
    <t>4.2.3.</t>
  </si>
  <si>
    <t>Доля взрослого населения, которое по собственным оценкам, скорее всего, сможет получить экстренное финансирование</t>
  </si>
  <si>
    <t>4.2.4.</t>
  </si>
  <si>
    <t>Доля взрослого населения, которое по собственным оценкам определенно сможет получить экстренное финансирование</t>
  </si>
  <si>
    <t>4.3.   </t>
  </si>
  <si>
    <t>Основной источник экстренного финансирования</t>
  </si>
  <si>
    <t>4.3.1.</t>
  </si>
  <si>
    <t>Доля взрослого населения, которое в качестве основного источника экстренного финансирования выбирает использование сбережений</t>
  </si>
  <si>
    <t>4.3.2.</t>
  </si>
  <si>
    <t>Доля взрослого населения, которое в качестве основного источника экстренного финансирования выбирает заработок или получение займа у работодателя</t>
  </si>
  <si>
    <t>4.3.3.</t>
  </si>
  <si>
    <t>Доля взрослого населения, которое в качестве основного источника экстренного финансирования выбирает получение займа у друзей или родственников</t>
  </si>
  <si>
    <t>4.3.4.</t>
  </si>
  <si>
    <t>Доля взрослого населения, которое в качестве основного источника экстренного финансирования выбирает получение займа в частной неформальной организации</t>
  </si>
  <si>
    <t>4.3.5.</t>
  </si>
  <si>
    <t>Доля взрослого населения, которое в качестве основного источника экстренного финансирования выбирает получение кредита / займа в финансовой организации</t>
  </si>
  <si>
    <t>4.3.6.</t>
  </si>
  <si>
    <t>Доля взрослого населения, которое в качестве основного источника экстренного финансирования выбирает прочие источники</t>
  </si>
  <si>
    <t>4.4.</t>
  </si>
  <si>
    <t>Доли взрослого населения, положительно оценивающего удовлетворенность работой финансовых организаций</t>
  </si>
  <si>
    <t>4.4.1.    </t>
  </si>
  <si>
    <t>4.4.2.</t>
  </si>
  <si>
    <t>4.4.3.</t>
  </si>
  <si>
    <t>4.4.4.</t>
  </si>
  <si>
    <t>4.4.5.</t>
  </si>
  <si>
    <t>4.4.6.</t>
  </si>
  <si>
    <t>4.5.</t>
  </si>
  <si>
    <t>Доля взрослого населения, положительно оценивающего удовлетворенность использования различных финансовых продуктов / услуг</t>
  </si>
  <si>
    <t>Кредиты</t>
  </si>
  <si>
    <t>Вклады</t>
  </si>
  <si>
    <t>Расчетные (дебетовые) карты, включая зарплатные</t>
  </si>
  <si>
    <t>Кредитные карты</t>
  </si>
  <si>
    <t>Займы в микрофинансовых организациях</t>
  </si>
  <si>
    <t>Размещение средств в форме договора займа в микрофинансовых организациях</t>
  </si>
  <si>
    <t>Займы в кредитных потребительских кооперативах</t>
  </si>
  <si>
    <t>Размещение средств в форме договора займа в кредитных потребительских кооперативах</t>
  </si>
  <si>
    <t>Займы в сельскохозяйственных кредитных потребительских кооперативах</t>
  </si>
  <si>
    <t>Размещение средств в форме договора займа в сельскохозяйственных кредитных потребительских кооперативах</t>
  </si>
  <si>
    <t>Займы в ломбардах</t>
  </si>
  <si>
    <t>Другое добровольное страхование</t>
  </si>
  <si>
    <t>Обязательное медицинское страхование</t>
  </si>
  <si>
    <t>.Другое обязательное страхование</t>
  </si>
  <si>
    <t>4.6.</t>
  </si>
  <si>
    <t>Доля взрослого населения, положительно оценивающего удовлетворенность использования различных каналов доступа к финансовым услугам</t>
  </si>
  <si>
    <t>4.6.1.</t>
  </si>
  <si>
    <t>4.6.1.1.</t>
  </si>
  <si>
    <t>Легкость доступа, есть везде</t>
  </si>
  <si>
    <t>4.6.1.2.</t>
  </si>
  <si>
    <t>Приемлемая стоимость</t>
  </si>
  <si>
    <t>4.6.1.3.</t>
  </si>
  <si>
    <t>Хороший уровень защиты, безопасность</t>
  </si>
  <si>
    <t>4.6.1.4.</t>
  </si>
  <si>
    <t>Быстрый доступ, приемлемое время ожидания</t>
  </si>
  <si>
    <t>4.6.2.    </t>
  </si>
  <si>
    <t>4.6.2.1.</t>
  </si>
  <si>
    <t>Касса в отделении КО</t>
  </si>
  <si>
    <t>4.6.2.2.</t>
  </si>
  <si>
    <t>Банкомат в отделении КО</t>
  </si>
  <si>
    <t>4.6.2.3.</t>
  </si>
  <si>
    <t>Банкомат, установленный не в отделении КО</t>
  </si>
  <si>
    <t>4.6.2.4.</t>
  </si>
  <si>
    <t xml:space="preserve">Электронный терминал, установленный в организациях торговли (услуг) </t>
  </si>
  <si>
    <t>4.6.2.5.</t>
  </si>
  <si>
    <t xml:space="preserve">Платежный терминал, установленный в том числе в организациях торговли (услуг) </t>
  </si>
  <si>
    <t>4.6.2.6.</t>
  </si>
  <si>
    <t>Отделение Почты России</t>
  </si>
  <si>
    <t>4.6.2.7.</t>
  </si>
  <si>
    <t>Оплата платежной картой на сайте Интернет-магазина</t>
  </si>
  <si>
    <t>4.6.2.8.</t>
  </si>
  <si>
    <t>Интернет-банк для дистанционного доступа к банковским счетам с помощью стационарного компьютера или ноутбука (доступ к Интернет-банку осуществляется через веб-браузер)</t>
  </si>
  <si>
    <t>4.6.2.9. </t>
  </si>
  <si>
    <t>Интернет-банк для дистанционного доступа к банковским счетам с помощью планшета или смартфона (доступ к Интернет-банку осуществляется через веб-браузер на мобильном устройстве)</t>
  </si>
  <si>
    <t>4.6.2.10.</t>
  </si>
  <si>
    <t>Мобильный банк для доступа к банковским счетам с помощью планшета или смартфона (с помощью специализированного мобильного приложения (программы) для смартфона или планшета)</t>
  </si>
  <si>
    <t>4.6.2.11.</t>
  </si>
  <si>
    <t>Мобильный банк для дистанционного доступа к банковским счетам с помощью планшета или смартфона (посредством сообщений с использованием абонентских устройств мобильной связи – с помощью отправки СМС на короткий номер)</t>
  </si>
  <si>
    <t xml:space="preserve">4.6.2.12.      </t>
  </si>
  <si>
    <t>Электронный кошелек (Яндекс.Деньги, QIWI-кошелек и т.д.)</t>
  </si>
  <si>
    <t>4.6.2.13.</t>
  </si>
  <si>
    <t>Платежная система (Western Union, Contact, Золотая Корона и т.д.)</t>
  </si>
  <si>
    <t>4.7.</t>
  </si>
  <si>
    <t>Доли субъектов малого и среднего предпринимательства, положительно оценивающих удовлетворенность работой финансовых организаций</t>
  </si>
  <si>
    <t>4.7.1.</t>
  </si>
  <si>
    <t>4.7.2.</t>
  </si>
  <si>
    <t>4.7.3.</t>
  </si>
  <si>
    <t>4.7.4.</t>
  </si>
  <si>
    <t>4.7.5.</t>
  </si>
  <si>
    <t>Страховые компании</t>
  </si>
  <si>
    <t>4.7.6.</t>
  </si>
  <si>
    <t>Лизинговые компании</t>
  </si>
  <si>
    <t>4.7.7.</t>
  </si>
  <si>
    <t>Факторинговые компании</t>
  </si>
  <si>
    <t>4.7.8.</t>
  </si>
  <si>
    <t>Инвестиционные компании</t>
  </si>
  <si>
    <t>4.8.</t>
  </si>
  <si>
    <t>Доли субъектов малого и среднего предпринимательства, положительно оценивающих удовлетворенность использования различных финансовых продуктов / услуг</t>
  </si>
  <si>
    <t>(Без чилового показателя)</t>
  </si>
  <si>
    <t>4.8.2.1.</t>
  </si>
  <si>
    <t>Расчетно-кассовое обслуживание</t>
  </si>
  <si>
    <t>4.8.2.2.</t>
  </si>
  <si>
    <t>Зарплатные проекты</t>
  </si>
  <si>
    <t>4.8.2.3.</t>
  </si>
  <si>
    <t>Инкассация</t>
  </si>
  <si>
    <t>4.8.2.4.</t>
  </si>
  <si>
    <t xml:space="preserve"> Валютно-обменные операции и контроль</t>
  </si>
  <si>
    <t>4.8.2.5.</t>
  </si>
  <si>
    <t>Кредит для юридических лиц и ИП в банке</t>
  </si>
  <si>
    <t>4.8.2.6.</t>
  </si>
  <si>
    <t xml:space="preserve"> Кредитная линия в банке</t>
  </si>
  <si>
    <t>4.8.2.7.</t>
  </si>
  <si>
    <t>Факторинг в банке</t>
  </si>
  <si>
    <t>4.8.2.8.</t>
  </si>
  <si>
    <t>Лизинг в банке</t>
  </si>
  <si>
    <t>4.8.2.9.</t>
  </si>
  <si>
    <t>Депозит для юридического лица в банке</t>
  </si>
  <si>
    <t>4.8.2.10.</t>
  </si>
  <si>
    <t>Банковские гарантии</t>
  </si>
  <si>
    <t>4.8.2.11.</t>
  </si>
  <si>
    <t>4.8.2.12.</t>
  </si>
  <si>
    <t>4.8.2.13.</t>
  </si>
  <si>
    <t>4.8.2.14.</t>
  </si>
  <si>
    <t>4.8.2.15.</t>
  </si>
  <si>
    <t>4.8.2.16.</t>
  </si>
  <si>
    <t>4.8.2.17.</t>
  </si>
  <si>
    <t>4.8.2.18.</t>
  </si>
  <si>
    <t>4.8.2.19.</t>
  </si>
  <si>
    <t>4.8.2.20.</t>
  </si>
  <si>
    <t xml:space="preserve"> Добровольное медицинское страхование сотрудников организации</t>
  </si>
  <si>
    <t>4.8.2.21.</t>
  </si>
  <si>
    <t>4.8.2.22.</t>
  </si>
  <si>
    <t>Добровольное   страхование  гражданской  ответственности (владельцев средств  наземного  транспорта; организаций, эксплуатирующих опасные объекты; за причинение вреда вследствие недостатков товаров, работ и услуг; за причинение вреда третьим лицам; за неисполнение или ненадлежащее исполнение обязательств по договору)</t>
  </si>
  <si>
    <t>4.8.2.23.</t>
  </si>
  <si>
    <t>Добровольное страхование предпринимательских рисков</t>
  </si>
  <si>
    <t>4.8.2.24.</t>
  </si>
  <si>
    <t>4.8.2.25.</t>
  </si>
  <si>
    <t>4.8.2.26.</t>
  </si>
  <si>
    <t>4.8.2.27.</t>
  </si>
  <si>
    <t>Обязательное страхование  гражданской  ответственности перевозчика за причинение вреда жизни, здоровью, имуществу пассажиров</t>
  </si>
  <si>
    <t>4.8.2.28.</t>
  </si>
  <si>
    <t>Услуги лизинга в лизинговой компании</t>
  </si>
  <si>
    <t>4.8.2.29.</t>
  </si>
  <si>
    <t>Услуги факторинга в фактогринговой компании</t>
  </si>
  <si>
    <t>4.8.2.30.</t>
  </si>
  <si>
    <t>Инвестиции в инвестиционной компании</t>
  </si>
  <si>
    <t xml:space="preserve">4.9.  </t>
  </si>
  <si>
    <t>4.9.1.</t>
  </si>
  <si>
    <t>Доля взрослого населения, считающего, что в результате потребления финансовых услуг качество жизни улучшилось</t>
  </si>
  <si>
    <t>4.9.2.</t>
  </si>
  <si>
    <t>Доля взрослого населения, считающего, что в результате потребления финансовых услуг качество жизни ухудшилось</t>
  </si>
  <si>
    <t>4.9.3.</t>
  </si>
  <si>
    <t>Доля взрослого населения, считающего, что в результате потребления финансовых услуг качество жизни не изменилось</t>
  </si>
  <si>
    <t>Индикаторы финансовой доступности (3/4)</t>
  </si>
  <si>
    <t>3.       </t>
  </si>
  <si>
    <t>Качество финансовых услуг</t>
  </si>
  <si>
    <t xml:space="preserve">3.1.  </t>
  </si>
  <si>
    <t>Индекс</t>
  </si>
  <si>
    <t xml:space="preserve">3.2.  </t>
  </si>
  <si>
    <t xml:space="preserve">3.3.  </t>
  </si>
  <si>
    <t>Средняя стоимость открытия текущего банковского счета для физических лиц</t>
  </si>
  <si>
    <t>Руб.</t>
  </si>
  <si>
    <t>Опрос (кабинетное исследование)</t>
  </si>
  <si>
    <t>3.4.</t>
  </si>
  <si>
    <t>Средняя стоимость обслуживания текущего банковского счета для физических лиц</t>
  </si>
  <si>
    <t>3.5.</t>
  </si>
  <si>
    <t xml:space="preserve">Средняя стоимость открытия расчетного банковского счета для субъектов малого и среднего предпринимательства </t>
  </si>
  <si>
    <t>3.6.</t>
  </si>
  <si>
    <t xml:space="preserve">Средняя стоимость обслуживания расчетного банковского счета для субъектов малого и среднего предпринимательства </t>
  </si>
  <si>
    <t>3.7.</t>
  </si>
  <si>
    <t>Средняя стоимость перевода денежных средств с банковского счета физического лица на сумму, эквивалентную 200 долл. США</t>
  </si>
  <si>
    <t>долл. США</t>
  </si>
  <si>
    <t>3.8.</t>
  </si>
  <si>
    <t>3.9.</t>
  </si>
  <si>
    <t>Рейтинг “Doing business”</t>
  </si>
  <si>
    <t>3.10.</t>
  </si>
  <si>
    <t xml:space="preserve">Количество жалоб потребителей финансовых услуг КО и НФО (МФО, КПК, ломбарды и субъекты страхового дела) </t>
  </si>
  <si>
    <t>3.10.1.</t>
  </si>
  <si>
    <t>3.10.2.</t>
  </si>
  <si>
    <t>3.10.3.</t>
  </si>
  <si>
    <t>Количество жалоб потребителей финансовых услуг, связанных с деятельностью субъектов страхового дела</t>
  </si>
  <si>
    <t>3.11.</t>
  </si>
  <si>
    <t>Индекс (от 0 до 4, где 4 - 100% населения отказались от использования всех 4 финасовых услуг из-за их высокой стоимости / низкой доходности)</t>
  </si>
  <si>
    <t>3.11.1.</t>
  </si>
  <si>
    <t>Доля взрослого населения, отказавшегося от открытия текущего счета в КО из-за его высокой стоимости</t>
  </si>
  <si>
    <t>3.11.2.</t>
  </si>
  <si>
    <t>Доля взрослого населения, отказавшегося от открытия срочного вклада в КО из-за низкой процентной ставки</t>
  </si>
  <si>
    <t>3.11.3.</t>
  </si>
  <si>
    <t>Доля взрослого населения, отказавшегося от получения кредита в КО из-за высокой стоимости (процентной ставки и других платежей)</t>
  </si>
  <si>
    <t>3.11.4.</t>
  </si>
  <si>
    <t>3.12.</t>
  </si>
  <si>
    <t>3.12.1.</t>
  </si>
  <si>
    <t>Банки</t>
  </si>
  <si>
    <t>3.12.1.1.</t>
  </si>
  <si>
    <t>Полностью не доверяют</t>
  </si>
  <si>
    <t>3.12.1.2.</t>
  </si>
  <si>
    <t>Скорее не доверяют</t>
  </si>
  <si>
    <t>3.12.1.3.</t>
  </si>
  <si>
    <t>Скорее доверяют</t>
  </si>
  <si>
    <t>3.12.1.4.</t>
  </si>
  <si>
    <t>Полностью доверяют</t>
  </si>
  <si>
    <t>3.12.1.5.</t>
  </si>
  <si>
    <t>Не сталкивались / без ответа</t>
  </si>
  <si>
    <t>3.12.2.</t>
  </si>
  <si>
    <t>3.12.2.2.</t>
  </si>
  <si>
    <t>3.12.2.3.</t>
  </si>
  <si>
    <t>3.12.2.4.</t>
  </si>
  <si>
    <t>3.12.2.5.</t>
  </si>
  <si>
    <t>3.12.3.</t>
  </si>
  <si>
    <t>3.12.3.1.</t>
  </si>
  <si>
    <t>3.12.3.2.</t>
  </si>
  <si>
    <t>3.12.3.3.</t>
  </si>
  <si>
    <t>3.12.3.4.</t>
  </si>
  <si>
    <t>3.12.3.5.</t>
  </si>
  <si>
    <t>3.12.4.</t>
  </si>
  <si>
    <t>3.12.4.1.</t>
  </si>
  <si>
    <t>3.12.4.2.</t>
  </si>
  <si>
    <t>3.12.4.3.</t>
  </si>
  <si>
    <t>3.12.4.4.</t>
  </si>
  <si>
    <t>3.12.4.5.</t>
  </si>
  <si>
    <t>3.12.5.</t>
  </si>
  <si>
    <t>3.12.5.1.</t>
  </si>
  <si>
    <t>3.12.5.2.</t>
  </si>
  <si>
    <t>3.12.5.3.</t>
  </si>
  <si>
    <t>3.12.5.4.</t>
  </si>
  <si>
    <t>3.12.5.5.</t>
  </si>
  <si>
    <t>3.12.6.</t>
  </si>
  <si>
    <t>3.12.6.1.</t>
  </si>
  <si>
    <t>3.12.6.2.</t>
  </si>
  <si>
    <t>3.12.6.3.</t>
  </si>
  <si>
    <t>3.12.6.4.</t>
  </si>
  <si>
    <t>3.12.6.5.</t>
  </si>
  <si>
    <t>3.13.</t>
  </si>
  <si>
    <t>Доля взрослого населения, отказавшегося от использования финансовых услуг по причине недоверия к финансовым организациям, их предоставляющим:</t>
  </si>
  <si>
    <t>3.13.1.</t>
  </si>
  <si>
    <t>Кредит в КО</t>
  </si>
  <si>
    <t>3.13.2.</t>
  </si>
  <si>
    <t>Лимит по кредитной карте</t>
  </si>
  <si>
    <t>3.13.3.</t>
  </si>
  <si>
    <t>Заем в МФО</t>
  </si>
  <si>
    <t>3.13.4.</t>
  </si>
  <si>
    <t xml:space="preserve">Заем в КПК </t>
  </si>
  <si>
    <t>3.13.5.</t>
  </si>
  <si>
    <t>Заем в  СКПК</t>
  </si>
  <si>
    <t>3.13.6.</t>
  </si>
  <si>
    <t>Заем в ломбарде</t>
  </si>
  <si>
    <t>3.13.7.</t>
  </si>
  <si>
    <t>Вклад в КО</t>
  </si>
  <si>
    <t>3.13.8.</t>
  </si>
  <si>
    <t xml:space="preserve">Размещение средств в форме договора займа в МФО </t>
  </si>
  <si>
    <t>3.13.9.</t>
  </si>
  <si>
    <t>Размещение средств в форме договора займа в КПК</t>
  </si>
  <si>
    <t>3.13.10.</t>
  </si>
  <si>
    <t>Размещение средств в форме договора займа в  СКПК</t>
  </si>
  <si>
    <t>3.13.11.</t>
  </si>
  <si>
    <t>Расчетная (дебетовая) карта</t>
  </si>
  <si>
    <t>3.13.12.</t>
  </si>
  <si>
    <t>Кредитная карта</t>
  </si>
  <si>
    <t>3.13.13.</t>
  </si>
  <si>
    <t>Банковский счет (кроме вклада)</t>
  </si>
  <si>
    <t>3.13.14.</t>
  </si>
  <si>
    <t>3.13.15.</t>
  </si>
  <si>
    <t>Добровольное личное страхование</t>
  </si>
  <si>
    <t>3.13.16.</t>
  </si>
  <si>
    <t>Добровольное имущественное страхование</t>
  </si>
  <si>
    <t>3.13.17.</t>
  </si>
  <si>
    <t>Добровольное страхование гражданской ответственности</t>
  </si>
  <si>
    <t>3.13.18.</t>
  </si>
  <si>
    <t>3.14.</t>
  </si>
  <si>
    <t>Индикаторы финансовой доступности (дополнительные показатели 2017 года)</t>
  </si>
  <si>
    <t>4.10.</t>
  </si>
  <si>
    <t>Доля взрослого населения, положительно оценивающего удовлетворенность использования различных финансовых продуктов / услуг с учетом различных характеристик</t>
  </si>
  <si>
    <t>4.10.1.</t>
  </si>
  <si>
    <t>4.10.1.1.</t>
  </si>
  <si>
    <t>4.10.1.2.</t>
  </si>
  <si>
    <t>4.10.1.3.</t>
  </si>
  <si>
    <t>4.10.1.4.</t>
  </si>
  <si>
    <t>Быстрота доступа, приемлемое время ожидания</t>
  </si>
  <si>
    <t>4.10.1.5.</t>
  </si>
  <si>
    <t>Понятность и простота продукта</t>
  </si>
  <si>
    <t>4.10.1.6.</t>
  </si>
  <si>
    <t>Удобство использования продукта</t>
  </si>
  <si>
    <t>4.10.1.7.</t>
  </si>
  <si>
    <t>Полезность, соотношение цена/качество продукта</t>
  </si>
  <si>
    <t>4.10.1.8.</t>
  </si>
  <si>
    <t>Соответствие продукта ожиданиям</t>
  </si>
  <si>
    <t>4.10.2.</t>
  </si>
  <si>
    <t>4.10.2.1.</t>
  </si>
  <si>
    <t>4.10.2.2.</t>
  </si>
  <si>
    <t>4.10.2.3.</t>
  </si>
  <si>
    <t>4.10.2.4.</t>
  </si>
  <si>
    <t>4.10.2.5.</t>
  </si>
  <si>
    <t>4.10.2.6.</t>
  </si>
  <si>
    <t>4.10.2.7.</t>
  </si>
  <si>
    <t>4.10.2.8.</t>
  </si>
  <si>
    <t>4.10.2.9.</t>
  </si>
  <si>
    <t>4.10.2.10.</t>
  </si>
  <si>
    <t>4.10.2.11.</t>
  </si>
  <si>
    <t>4.10.2.12.</t>
  </si>
  <si>
    <t>4.10.2.13.</t>
  </si>
  <si>
    <t>4.10.2.14.</t>
  </si>
  <si>
    <t>4.10.2.15.</t>
  </si>
  <si>
    <t>4.11.</t>
  </si>
  <si>
    <t>Доли субъектов малого и среднего предпринимательства, положительно оценивающих удовлетворенность использования различных финансовых продуктов / услуг с учетом различных характеристик</t>
  </si>
  <si>
    <t>4.11.1.</t>
  </si>
  <si>
    <t>4.11.1.1.</t>
  </si>
  <si>
    <t>4.11.1.2.</t>
  </si>
  <si>
    <t>4.11.1.3.</t>
  </si>
  <si>
    <t>4.11.1.4.</t>
  </si>
  <si>
    <t>4.11.1.5.</t>
  </si>
  <si>
    <t>4.11.1.6.</t>
  </si>
  <si>
    <t>4.11.2.</t>
  </si>
  <si>
    <t>4.11.2.1.</t>
  </si>
  <si>
    <t>4.11.2.2.</t>
  </si>
  <si>
    <t>4.11.2.3.</t>
  </si>
  <si>
    <t>4.11.2.4.</t>
  </si>
  <si>
    <t>4.11.2.5.</t>
  </si>
  <si>
    <t>4.11.2.6.</t>
  </si>
  <si>
    <t>4.11.2.7.</t>
  </si>
  <si>
    <t>4.11.2.8.</t>
  </si>
  <si>
    <t>4.11.2.9.</t>
  </si>
  <si>
    <t>4.11.2.10.</t>
  </si>
  <si>
    <t>4.11.2.11.</t>
  </si>
  <si>
    <t>4.11.2.12.</t>
  </si>
  <si>
    <t>4.11.2.13.</t>
  </si>
  <si>
    <t>4.11.2.14.</t>
  </si>
  <si>
    <t>4.11.2.15.</t>
  </si>
  <si>
    <t>4.11.2.16.</t>
  </si>
  <si>
    <t>4.11.2.17.</t>
  </si>
  <si>
    <t>4.11.2.18.</t>
  </si>
  <si>
    <t>4.11.2.19.</t>
  </si>
  <si>
    <t>4.11.2.20.</t>
  </si>
  <si>
    <t>4.11.2.21.</t>
  </si>
  <si>
    <t>4.11.2.22.</t>
  </si>
  <si>
    <t>4.11.2.23.</t>
  </si>
  <si>
    <t>4.11.2.24.</t>
  </si>
  <si>
    <t>4.11.2.25.</t>
  </si>
  <si>
    <t>4.11.2.26.</t>
  </si>
  <si>
    <t>4.11.2.27.</t>
  </si>
  <si>
    <t>4.11.2.28.</t>
  </si>
  <si>
    <t>4.11.2.29.</t>
  </si>
  <si>
    <t>4.11.2.30.</t>
  </si>
  <si>
    <t>Справочно:</t>
  </si>
  <si>
    <t xml:space="preserve">Значение на 01.01.2017 (за 2016 год) </t>
  </si>
  <si>
    <t xml:space="preserve">Значение на 01.01.2016 (за 2015 год) </t>
  </si>
  <si>
    <t>Значение на 01.01.2015 (за 2014 год)
Российская Федерация</t>
  </si>
  <si>
    <t>Показатель</t>
  </si>
  <si>
    <t>Численность населения России в возрасте 18 лет и более</t>
  </si>
  <si>
    <t>Росстат (запрос)</t>
  </si>
  <si>
    <t>Численность населения России в возрасте 15 лет и более</t>
  </si>
  <si>
    <t>Площадь России</t>
  </si>
  <si>
    <t>кв. км., на 01.01.2015</t>
  </si>
  <si>
    <t>Росстат</t>
  </si>
  <si>
    <t>Количество юридических лиц</t>
  </si>
  <si>
    <t>Количество малых предприятий (без микропредприятий)</t>
  </si>
  <si>
    <t>Количество микропредприятий</t>
  </si>
  <si>
    <t>Количество средних предприятий</t>
  </si>
  <si>
    <t>Количество индивидуальных предпринимателей</t>
  </si>
  <si>
    <t>Ед. (Чел.)</t>
  </si>
  <si>
    <t>Количество субъектов малого и среднего предпринимательства России</t>
  </si>
  <si>
    <t>-</t>
  </si>
  <si>
    <t>Валовый региональный продукт в текущих основных ценах</t>
  </si>
  <si>
    <t>Общий объем денежных расходов населения на покупку товаров и оплату услуг без учета платежей за товары (работы, услуги), произведенных за рубежом с использованием банковских карт</t>
  </si>
  <si>
    <t>Оборот розничной торговли, оборот общественного питания и объем платных услуг населению</t>
  </si>
  <si>
    <t>оборот розничной торговли</t>
  </si>
  <si>
    <t xml:space="preserve">оборот общественного питания </t>
  </si>
  <si>
    <t>объем платных услуг населению</t>
  </si>
  <si>
    <t>Задолженность по кредитам, предоставленным кредитными организациями юридическим лицам-резидентам и индивидуальным предпринимателям</t>
  </si>
  <si>
    <t xml:space="preserve">Количество опрошенных человек взрослого населения </t>
  </si>
  <si>
    <t>Ед. (чел.)</t>
  </si>
  <si>
    <t>Ошибка выборки взрослого населения при доверительной вероятности 95%</t>
  </si>
  <si>
    <t xml:space="preserve">Количество опрошенных субъектов малого и среднего предпринимательства </t>
  </si>
  <si>
    <t>Ошибка выборки субъектов малого и среднего предпринимательства при доверительной вероятности 95%</t>
  </si>
  <si>
    <t>Доля платежей за товары (работы, услуги), совершенных с использованием платежных карт эмитентов-резидентов и нерезидентов на территории России/региона, в совокупном объеме розничной торговли, общественного питания и платных услуг населению</t>
  </si>
  <si>
    <t>2.63.1.</t>
  </si>
  <si>
    <t>2.75.        </t>
  </si>
  <si>
    <t xml:space="preserve">2.75.1.  </t>
  </si>
  <si>
    <t>Задолженность по основному долгу по кредитам физическим лицам, выданным КО</t>
  </si>
  <si>
    <t xml:space="preserve">Тыс. ед. </t>
  </si>
  <si>
    <t>Количество заключенных договоров страхования жизни</t>
  </si>
  <si>
    <t>добровольное личное страхование (кроме страхования жизни)</t>
  </si>
  <si>
    <t>добровольное страхование имущества</t>
  </si>
  <si>
    <t>добровольное страхование гражданской ответственности</t>
  </si>
  <si>
    <t>добровольное страхование предпринимательских рисков</t>
  </si>
  <si>
    <t>добровольное страхование финансовых рисков</t>
  </si>
  <si>
    <t>обязательное личное страхование</t>
  </si>
  <si>
    <t>обязательное имущественное страхование</t>
  </si>
  <si>
    <t xml:space="preserve">Количество заключенных договоров страхования иного, чем добровольное страхование жизни (за исключением обязательного медицинского страхования), в т.ч. </t>
  </si>
  <si>
    <t>Количество договоров на ведение индивидуальных инвестиционных счетов в организациях - профессиональных участниках рынка ценных бумаг</t>
  </si>
  <si>
    <t>Количество заключенных договоров на ведение индивидуальных инвестиционных счетов в организациях - профессиональных участниках рынка ценных бумаг</t>
  </si>
  <si>
    <t>в расчете на 10 тыс. человек взрослого населения</t>
  </si>
  <si>
    <t>Ед. / 10 тыс. человек взрослого населения</t>
  </si>
  <si>
    <t>2.7.</t>
  </si>
  <si>
    <t xml:space="preserve">2.8.  </t>
  </si>
  <si>
    <t>2.8.2.1.</t>
  </si>
  <si>
    <t>2.8.2.2.</t>
  </si>
  <si>
    <t>2.8.2.3.</t>
  </si>
  <si>
    <t>2.9.1.</t>
  </si>
  <si>
    <t>2.9.2.</t>
  </si>
  <si>
    <t>2.12.</t>
  </si>
  <si>
    <t>2.12.1.</t>
  </si>
  <si>
    <t>2.13.</t>
  </si>
  <si>
    <t>2.13.1.</t>
  </si>
  <si>
    <t>2.13.2.</t>
  </si>
  <si>
    <t>2.13.2.1.</t>
  </si>
  <si>
    <t>2.13.2.2.</t>
  </si>
  <si>
    <t>2.13.2.3.</t>
  </si>
  <si>
    <t xml:space="preserve">2.14.  </t>
  </si>
  <si>
    <t xml:space="preserve">2.15.  </t>
  </si>
  <si>
    <t>2.15.1.    </t>
  </si>
  <si>
    <t>2.15.2.    </t>
  </si>
  <si>
    <t>2.15.3.</t>
  </si>
  <si>
    <t>2.16.        </t>
  </si>
  <si>
    <t xml:space="preserve">2.16.1.  </t>
  </si>
  <si>
    <t xml:space="preserve">2.16.2.  </t>
  </si>
  <si>
    <t>2.17.        </t>
  </si>
  <si>
    <t xml:space="preserve">2.17.1.  </t>
  </si>
  <si>
    <t xml:space="preserve">2.17.2.  </t>
  </si>
  <si>
    <t>2.18.</t>
  </si>
  <si>
    <t xml:space="preserve">2.19.  </t>
  </si>
  <si>
    <t>2.19.1.</t>
  </si>
  <si>
    <t>2.19.1.1.</t>
  </si>
  <si>
    <t>2.19.1.2.</t>
  </si>
  <si>
    <t>2.19.2.</t>
  </si>
  <si>
    <t>2.19.3.</t>
  </si>
  <si>
    <t>2.21.        </t>
  </si>
  <si>
    <t>2.21.2.1.</t>
  </si>
  <si>
    <t>2.21.2.2.</t>
  </si>
  <si>
    <t>2.21.2.3.</t>
  </si>
  <si>
    <t>2.22.1.</t>
  </si>
  <si>
    <t>2.22.2.</t>
  </si>
  <si>
    <t>2.24.1.</t>
  </si>
  <si>
    <t>2.24.2.</t>
  </si>
  <si>
    <t>2.24.2.1.</t>
  </si>
  <si>
    <t>2.24.2.2.</t>
  </si>
  <si>
    <t>2.24.2.3.</t>
  </si>
  <si>
    <t>2.25.</t>
  </si>
  <si>
    <t>2.26.3.</t>
  </si>
  <si>
    <t>2.27.        </t>
  </si>
  <si>
    <t xml:space="preserve">2.27.1.  </t>
  </si>
  <si>
    <t xml:space="preserve">2.27.2.  </t>
  </si>
  <si>
    <t>2.28.1.</t>
  </si>
  <si>
    <t>2.28.2.</t>
  </si>
  <si>
    <t>2.28.3.</t>
  </si>
  <si>
    <t>2.28.4.</t>
  </si>
  <si>
    <t>2.29.</t>
  </si>
  <si>
    <t>2.29.3.</t>
  </si>
  <si>
    <t>2.29.4.</t>
  </si>
  <si>
    <t>2.30.</t>
  </si>
  <si>
    <t>2.30.1.</t>
  </si>
  <si>
    <t>2.30.2.</t>
  </si>
  <si>
    <t>2.30.3.</t>
  </si>
  <si>
    <t>2.30.4.</t>
  </si>
  <si>
    <t>2.31.</t>
  </si>
  <si>
    <t xml:space="preserve">2.31.1. </t>
  </si>
  <si>
    <t>2.31.1.1.</t>
  </si>
  <si>
    <t>2.31.1.2.</t>
  </si>
  <si>
    <t>2.31.1.3.</t>
  </si>
  <si>
    <t>2.31.1.4.</t>
  </si>
  <si>
    <t xml:space="preserve">2.31.2.  </t>
  </si>
  <si>
    <t xml:space="preserve">2.31.3.  </t>
  </si>
  <si>
    <t>2.32.</t>
  </si>
  <si>
    <t>2.32.2.</t>
  </si>
  <si>
    <t>2.32.3.</t>
  </si>
  <si>
    <t>2.32.4.</t>
  </si>
  <si>
    <t>2.33.</t>
  </si>
  <si>
    <t>2.33.1.</t>
  </si>
  <si>
    <t>2.33.2.</t>
  </si>
  <si>
    <t>2.33.3.</t>
  </si>
  <si>
    <t>2.34.</t>
  </si>
  <si>
    <t>2.34.1.</t>
  </si>
  <si>
    <t>2.34.2.</t>
  </si>
  <si>
    <t>2.34.2.1.</t>
  </si>
  <si>
    <t>2.34.2.2.</t>
  </si>
  <si>
    <t>2.34.2.3.</t>
  </si>
  <si>
    <t>2.34.2.4.</t>
  </si>
  <si>
    <t xml:space="preserve">2.35.1.  </t>
  </si>
  <si>
    <t>2.35.1.1.</t>
  </si>
  <si>
    <t>2.35.1.2.</t>
  </si>
  <si>
    <t>2.35.1.3.</t>
  </si>
  <si>
    <t>2.35.1.4.</t>
  </si>
  <si>
    <t xml:space="preserve">2.35.2.  </t>
  </si>
  <si>
    <t xml:space="preserve">2.35.3.  </t>
  </si>
  <si>
    <t>2.36.</t>
  </si>
  <si>
    <t>2.36.1.</t>
  </si>
  <si>
    <t>2.36.2.</t>
  </si>
  <si>
    <t>2.36.3.</t>
  </si>
  <si>
    <t>2.37.</t>
  </si>
  <si>
    <t>2.37.1.</t>
  </si>
  <si>
    <t>2.37.2.</t>
  </si>
  <si>
    <t>2.37.3.</t>
  </si>
  <si>
    <t>2.37.4.</t>
  </si>
  <si>
    <t>2.38.        </t>
  </si>
  <si>
    <t>2.38.2.</t>
  </si>
  <si>
    <t>2.38.2.1.</t>
  </si>
  <si>
    <t>2.38.2.2.</t>
  </si>
  <si>
    <t>2.38.2.3</t>
  </si>
  <si>
    <t>2.38.2.4.</t>
  </si>
  <si>
    <t>2.39.1.</t>
  </si>
  <si>
    <t xml:space="preserve">2.40.1.  </t>
  </si>
  <si>
    <t>2.40.1.1.</t>
  </si>
  <si>
    <t>2.40.1.2.</t>
  </si>
  <si>
    <t>2.40.1.3.</t>
  </si>
  <si>
    <t>2.40.1.4.</t>
  </si>
  <si>
    <t>2.41.</t>
  </si>
  <si>
    <t xml:space="preserve">2.40.2.  </t>
  </si>
  <si>
    <t xml:space="preserve">2.40.3.  </t>
  </si>
  <si>
    <t>2.40.4.</t>
  </si>
  <si>
    <t>2.40.4.1.</t>
  </si>
  <si>
    <t>2.41.1.</t>
  </si>
  <si>
    <t>2.41.2.</t>
  </si>
  <si>
    <t>2.41.3.</t>
  </si>
  <si>
    <t>2.41.4.</t>
  </si>
  <si>
    <t>2.41.5.</t>
  </si>
  <si>
    <t>2.42.</t>
  </si>
  <si>
    <t>2.42.3.</t>
  </si>
  <si>
    <t>2.42.4.</t>
  </si>
  <si>
    <t>2.42.5.</t>
  </si>
  <si>
    <t xml:space="preserve">2.43.1.  </t>
  </si>
  <si>
    <t>2.44.    </t>
  </si>
  <si>
    <t>2.45.      </t>
  </si>
  <si>
    <t xml:space="preserve">2.45.1.  </t>
  </si>
  <si>
    <t>2.45.1.1.</t>
  </si>
  <si>
    <t>2.45.1.2.</t>
  </si>
  <si>
    <t>2.45.1.3.</t>
  </si>
  <si>
    <t>2.45.1.4.</t>
  </si>
  <si>
    <t xml:space="preserve">2.45.2.  </t>
  </si>
  <si>
    <t>2.46.</t>
  </si>
  <si>
    <t>2.46.1.</t>
  </si>
  <si>
    <t>2.46.2.</t>
  </si>
  <si>
    <t>2.46.4.</t>
  </si>
  <si>
    <t xml:space="preserve">2.47. </t>
  </si>
  <si>
    <t>2.47.1.</t>
  </si>
  <si>
    <t>2.47.2.</t>
  </si>
  <si>
    <t>2.47.3.</t>
  </si>
  <si>
    <t>2.47.4.</t>
  </si>
  <si>
    <t>2.45. 4.</t>
  </si>
  <si>
    <t>2.49.</t>
  </si>
  <si>
    <t>2.49.1.</t>
  </si>
  <si>
    <t>2.51.</t>
  </si>
  <si>
    <t>2.51.1.</t>
  </si>
  <si>
    <t>2.53.</t>
  </si>
  <si>
    <t>2.53.1.</t>
  </si>
  <si>
    <t>2.55.1.</t>
  </si>
  <si>
    <t>2.56.</t>
  </si>
  <si>
    <t>2.56.1.</t>
  </si>
  <si>
    <t>2.58.1.</t>
  </si>
  <si>
    <t>2.58.2.</t>
  </si>
  <si>
    <t xml:space="preserve">2.60. </t>
  </si>
  <si>
    <t>2.60.2.</t>
  </si>
  <si>
    <t xml:space="preserve">2.62. </t>
  </si>
  <si>
    <t xml:space="preserve">2.64.2.  </t>
  </si>
  <si>
    <t>2.65.1.</t>
  </si>
  <si>
    <t>2.66.1.</t>
  </si>
  <si>
    <t xml:space="preserve">2.70.1.  </t>
  </si>
  <si>
    <t xml:space="preserve">2.70.1.1.      </t>
  </si>
  <si>
    <t xml:space="preserve">2.70.1.2.      </t>
  </si>
  <si>
    <t xml:space="preserve">2.72.1.  </t>
  </si>
  <si>
    <t>2.79.</t>
  </si>
  <si>
    <t>2.80.</t>
  </si>
  <si>
    <t>2.85.</t>
  </si>
  <si>
    <t>2.86.</t>
  </si>
  <si>
    <t>2.93.1.</t>
  </si>
  <si>
    <t xml:space="preserve">Жирным шрифтом выделены скорректированные значения прошлых периодов, а также для 2017 года - изменения в данных, опубликованных 18.07.2017, 31.07.2017 и 24.10.2017 </t>
  </si>
  <si>
    <t xml:space="preserve">В форме отчетности МФО, которая использовалась до 2016 года, не было возможности разделить действующие договоры микрозаймов с физическими лицами (ФЛ), юридическими лицами (ЮЛ) и индивидуальными предпринимателями (ИП), а также задолженность по микрозаймам ФЛ, ИП и ЮЛ, поэтому принимается следующее допущение для расчета индикаторов 2.31.1, 2.35.1, 2.40.1, 2.45.1 в части МФО: если МФО не предоставляло в 2014 / 2015 году микрозаймы ФЛ, но предоставляло микрозаймы ИП и ЮЛ, то делается предположение, что эти МФО предоставляют предпринимательские микрозаймы, и количество всех действующих договоров микрозайма приравнивается к договорам микрозайма с ИП и ЮЛ, а задолженность по всем микрозаймам к задолженности по микрозаймам ИП и ЮЛ (соответственно, если МФО предоставляло в 2014 / 2015 году микрозаймы ФЛ, то количество всех действующих договоров микрозайма приравнивается к договорам микрозайма с ФЛ, а задолженность по всем микрозаймам к задолженности по микрозаймам ФЛ). Расчет индикатора для 2016 года и позднее будет произведен по данным новой формы отчетности для МФО. </t>
  </si>
  <si>
    <t>В форме отчетности КПК до 2016 года не было показателей количества действующих договоров займа с ФЛ и ЮЛ, поэтому принимается следующее допущение для расчета индикаторов 2.31.2, 2.35.2 в части КПК: количество членов кредитного потребительского кооператива – физических лиц условно приравнивается к количеству действующих договоров займа с членами кредитного потребительского кооператива – физическими лицами, а количество членов кредитного потребительского кооператива – юридических лиц условно приравнивается к количеству действующих договоров займа с членами кредитного потребительского кооператива – юридическими лицами.</t>
  </si>
  <si>
    <t>Населению задавались вопросы, которые проверяли понимание сути финансово-экономических терминов: «инфляция» (4.1.1), «процентная ставка» (4.1.2), «сложный процент» (4.1.3), «денежная иллюзия» (4.1.4), «диверсификация риска» (4.1.5), «основная цель страхования» (4.2.6). При этом не спрашивались сами определения. Среди вопросов, например, «Предположим, что Вы положили 100 рублей на счет в банк на пять лет под 2% процента в год. Проценты по Вашему вкладу будут начисляться в конце каждого года и прибавляться к основной сумме вклада. Сколько денег будет на Вашем счету через 1 год, если Вы не будете совершать каких-либо других приходных или расходных операций со своим счетом?» (все вопросы не могут быть опубликованы для соблюдения достоверности будущих результатов опроса и формирования панели данных по единой методологии). Итоговый индекс 4.1 рассчитывается как сумма значений показателей 4.1.1, 4.1.2, 4.1.3, 4.1.4, 4.1.5, 4.1.6 (выраженных в числовом измерении от 0 до 1) и принимает значение от 0 (минимум) до 6 (максимум). Например, если 100%, 100%, 50%, 0%, 80% и 10% респондентов верно ответили на вопросы о 6 вышеперечисленных понятиях (в виде вопросов, проверяющих знание базовых финансовых понятий), то значение индикатора 4.1 равно «3,4».</t>
  </si>
  <si>
    <t>4.5.1.</t>
  </si>
  <si>
    <t>4.5.2.</t>
  </si>
  <si>
    <t>4.5.3.</t>
  </si>
  <si>
    <t>4.5.4.</t>
  </si>
  <si>
    <t>4.5.5.</t>
  </si>
  <si>
    <t>4.5.6.</t>
  </si>
  <si>
    <t>4.5.7.</t>
  </si>
  <si>
    <t>4.5.8.</t>
  </si>
  <si>
    <t>4.5.9.</t>
  </si>
  <si>
    <t>4.5.10.</t>
  </si>
  <si>
    <t>4.5.11.</t>
  </si>
  <si>
    <t>4.5.12.</t>
  </si>
  <si>
    <t>4.5.13.</t>
  </si>
  <si>
    <t>4.5.14.</t>
  </si>
  <si>
    <t>4.5.15.</t>
  </si>
  <si>
    <t>Индикаторы 4.6.1.1-4.6.1.4: доля взрослого населения, положительно оценившая (на 4 или 5 баллов из 5 максимальных) ту или иную характеристику различных каналов доступа к финансовым услугам («легкость доступа, есть везде», «приемлемая стоимость», «хороший уровень защиты, безопасность», «быстрый доступ, приемлемое время ожидания») хотя бы по одной из приведенных в 4.5.2 категорий каналов доступа.</t>
  </si>
  <si>
    <t>Индикаторы 4.6.2.1-4.6.2.13: доля населения, положительно оценившая (на 4 или 5 баллов из 5 максимальных) канал доступа к финансовым услугам одновременно по всем характеристикам: «легкость доступа, есть везде», «приемлемая стоимость», «хороший уровень защиты, безопасность», «быстрый доступ, приемлемое время ожидания».</t>
  </si>
  <si>
    <t>Индикаторы 4.10.1.1-4.10.1.8: доля взрослого населения, положительно оценившая (на 4 или 5 баллов из 5 максимальных) ту или иную характеристику различных финансовых продуктов («легкость доступа, есть везде«, «приемлемая стоимость», «хороший уровень защиты, безопасность», «быстрота доступа, приемлемое время ожидания«, «понятность и простота продукта», «удобство использования продукта», «полезность, соотношение цена/качество продукта», «соответствие продукта ожиданиям») хотя бы по одному из приведенных видов финансовых продуктов.</t>
  </si>
  <si>
    <t>Индикаторы 4.10.2.1-4.10.2.15: доля населения, положительно оценившая (на 4 или 5 баллов из 5 максимальных) финансовый продукт одновременно по всем характеристикам: «легкость доступа, есть везде», «приемлемая стоимость», «хороший уровень защиты, безопасность», «быстрота доступа, приемлемое время ожидания«, «понятность и простота продукта», «удобство использования продукта», «полезность, соотношение цена/качество продукта», «соответствие продукта ожиданиям».</t>
  </si>
  <si>
    <t xml:space="preserve">Индикаторы 4.11.2.1.-4.11.2.16.: доля субъектов малого и среднего предпринимательства, положительно оценивших (на 4 или 5 баллов из 5 максимальных) финансовый продукт одновременно по всем характеристикам: «легкость доступа, есть везде», «приемлемая стоимость», «быстрота доступа, приемлемое время ожидания»,«понятность и простота продукта», «удобство использования продукта«, «полезность, соотношение цена/качество продукта». </t>
  </si>
  <si>
    <t>ИНДИКАТОРЫ ФИНАНСОВОЙ ДОСТУПНОСТИ по результатам замеров 2015-2017 годов</t>
  </si>
  <si>
    <t>2.48.</t>
  </si>
  <si>
    <t>2.50.       </t>
  </si>
  <si>
    <t xml:space="preserve">2.50.1.  </t>
  </si>
  <si>
    <t>2.50.1.1.</t>
  </si>
  <si>
    <t xml:space="preserve">2.50.2.  </t>
  </si>
  <si>
    <t>2.52.</t>
  </si>
  <si>
    <t>2.52.1.</t>
  </si>
  <si>
    <t>2.53.2.</t>
  </si>
  <si>
    <t>2.53.2.1.</t>
  </si>
  <si>
    <t>2.53.2.2.</t>
  </si>
  <si>
    <t>2.53.2.3.</t>
  </si>
  <si>
    <t>2.53.3.</t>
  </si>
  <si>
    <t>2.54.        </t>
  </si>
  <si>
    <t xml:space="preserve">2.54.1.  </t>
  </si>
  <si>
    <t>2.54.1.1.</t>
  </si>
  <si>
    <t xml:space="preserve">2.54.2.  </t>
  </si>
  <si>
    <t>2.55.</t>
  </si>
  <si>
    <t>2.57.       </t>
  </si>
  <si>
    <t>2.57.1.</t>
  </si>
  <si>
    <t>2.57.2.</t>
  </si>
  <si>
    <t>2.57.2.1.</t>
  </si>
  <si>
    <t>2.57.2.2.</t>
  </si>
  <si>
    <t>2.57.2.3.</t>
  </si>
  <si>
    <t>2.58.</t>
  </si>
  <si>
    <t xml:space="preserve">2.59. </t>
  </si>
  <si>
    <t>2.60.2.1.</t>
  </si>
  <si>
    <t xml:space="preserve">2.60.3.  </t>
  </si>
  <si>
    <t>2.61.        </t>
  </si>
  <si>
    <t xml:space="preserve">2.61.1.  </t>
  </si>
  <si>
    <t>2.61.1.1.</t>
  </si>
  <si>
    <t>2.61.1.2.</t>
  </si>
  <si>
    <t xml:space="preserve">2.61.2.  </t>
  </si>
  <si>
    <t>2.61.3.</t>
  </si>
  <si>
    <t>2.62.1.</t>
  </si>
  <si>
    <t>2.62.2.</t>
  </si>
  <si>
    <t>2.63.</t>
  </si>
  <si>
    <t>2.63.2.</t>
  </si>
  <si>
    <t xml:space="preserve">2.64. </t>
  </si>
  <si>
    <t xml:space="preserve">2.64.1.  </t>
  </si>
  <si>
    <t>2.65.      </t>
  </si>
  <si>
    <t>2.66.        </t>
  </si>
  <si>
    <t>2.66.1.1.</t>
  </si>
  <si>
    <t xml:space="preserve">2.66.2.  </t>
  </si>
  <si>
    <t>2.67.</t>
  </si>
  <si>
    <t>2.67.1.</t>
  </si>
  <si>
    <t>2.68.1.</t>
  </si>
  <si>
    <t xml:space="preserve">2.69. </t>
  </si>
  <si>
    <t>2.70.</t>
  </si>
  <si>
    <t xml:space="preserve">2.70.2.  </t>
  </si>
  <si>
    <t>2.70.2.1. </t>
  </si>
  <si>
    <t xml:space="preserve">2.70.2.2.      </t>
  </si>
  <si>
    <t>2.71.        </t>
  </si>
  <si>
    <t>2.71.1.</t>
  </si>
  <si>
    <t>2.71.2.</t>
  </si>
  <si>
    <t>2.72.  </t>
  </si>
  <si>
    <t xml:space="preserve">2.72.1.1.      </t>
  </si>
  <si>
    <t xml:space="preserve">2.72.1.2.      </t>
  </si>
  <si>
    <t>2.72.2.</t>
  </si>
  <si>
    <t xml:space="preserve">2.72.2.1.     </t>
  </si>
  <si>
    <t xml:space="preserve">2.72.2.2.            </t>
  </si>
  <si>
    <t>2.73.</t>
  </si>
  <si>
    <t>2.76.        </t>
  </si>
  <si>
    <t xml:space="preserve">2.76.1.  </t>
  </si>
  <si>
    <t>2.77.        </t>
  </si>
  <si>
    <t xml:space="preserve">2.77.1.  </t>
  </si>
  <si>
    <t>2.78.        </t>
  </si>
  <si>
    <t>2.78.1.</t>
  </si>
  <si>
    <t>2.81.</t>
  </si>
  <si>
    <t>2.81.1.</t>
  </si>
  <si>
    <t>2.81.2.</t>
  </si>
  <si>
    <t>2.87.</t>
  </si>
  <si>
    <t>2.90.</t>
  </si>
  <si>
    <t>2.90.1.</t>
  </si>
  <si>
    <t>2.90.2.</t>
  </si>
  <si>
    <t>2.90.3.</t>
  </si>
  <si>
    <t>2.94.1.</t>
  </si>
  <si>
    <t>2.94.3.</t>
  </si>
  <si>
    <t>2.94.4.</t>
  </si>
  <si>
    <t>2.94.5.</t>
  </si>
  <si>
    <t>2.94.6.</t>
  </si>
  <si>
    <t>2.94.7.</t>
  </si>
  <si>
    <t>2.96.        </t>
  </si>
  <si>
    <t xml:space="preserve">2.96.1.  </t>
  </si>
  <si>
    <t>2.98.</t>
  </si>
  <si>
    <t>2.98.2.</t>
  </si>
  <si>
    <t>2.98.3.</t>
  </si>
  <si>
    <t>2.99.1.</t>
  </si>
  <si>
    <t>Индикаторы 2.73, 2.74: включаются электронные средства платежа, выданные кредитными организациями, расположенными на территории данного региона.</t>
  </si>
  <si>
    <t>Индикаторы 2.75, 2.77: включаются операции, совершенные как на территории данного региона, так и за его пределами (в том числе за рубежом), с использованием платежных инструментов, выданных на территории данного региона.</t>
  </si>
  <si>
    <t>Индикаторы 2.76, 2.78: включаются платежи за товары (работы, услуги), совершенные как на территории данного региона, так и за его пределами, с использованием платежных карт, выданных на территории данного региона.</t>
  </si>
  <si>
    <t xml:space="preserve">Индикатор 2.1: доля респондентов из числа взрослого населения, положительно ответивших на вопрос об использовании не менее одного открытого счета в КО, включая счета по вкладам. </t>
  </si>
  <si>
    <t>Объем платежей за товары (работы, услуги), совершенных с использованием платежных карт эмитентов-резидентов и нерезидентов на территории России[24]</t>
  </si>
  <si>
    <t>2.80.1.</t>
  </si>
  <si>
    <t>2.80.2.</t>
  </si>
  <si>
    <t>2.81.3.</t>
  </si>
  <si>
    <t>2.81.4.</t>
  </si>
  <si>
    <t>2.81.5.</t>
  </si>
  <si>
    <t>2.82.        </t>
  </si>
  <si>
    <t>2.83.    </t>
  </si>
  <si>
    <t>2.84.</t>
  </si>
  <si>
    <t xml:space="preserve">2.88. </t>
  </si>
  <si>
    <t>2.89.</t>
  </si>
  <si>
    <t>2.89.1.</t>
  </si>
  <si>
    <t>2.89.2.</t>
  </si>
  <si>
    <t>2.89.3.</t>
  </si>
  <si>
    <t>2.89.4.</t>
  </si>
  <si>
    <t>2.89.5</t>
  </si>
  <si>
    <t>2.91.     </t>
  </si>
  <si>
    <t xml:space="preserve">2.91.1.  </t>
  </si>
  <si>
    <t>2.92.</t>
  </si>
  <si>
    <t>2.92.1.</t>
  </si>
  <si>
    <t>2.93.  </t>
  </si>
  <si>
    <t>2.93.2.</t>
  </si>
  <si>
    <t>2.93.3.</t>
  </si>
  <si>
    <t>2.93.4.</t>
  </si>
  <si>
    <t>2.93.5.</t>
  </si>
  <si>
    <t>2.93.6.</t>
  </si>
  <si>
    <t>2.93.7.</t>
  </si>
  <si>
    <t>2.93.8.</t>
  </si>
  <si>
    <t>2.94.</t>
  </si>
  <si>
    <t>2.94.2.</t>
  </si>
  <si>
    <t xml:space="preserve">2.94.8. </t>
  </si>
  <si>
    <t>2.95.        </t>
  </si>
  <si>
    <t xml:space="preserve">2.95.1.  </t>
  </si>
  <si>
    <t>2.97.</t>
  </si>
  <si>
    <t>2.97.1.</t>
  </si>
  <si>
    <t>2.97.2.</t>
  </si>
  <si>
    <t>2.97.3.</t>
  </si>
  <si>
    <t>2.97.4.</t>
  </si>
  <si>
    <t>2.97.5.</t>
  </si>
  <si>
    <t>2.97.6.</t>
  </si>
  <si>
    <t>2.97.7.</t>
  </si>
  <si>
    <t>2.97.8.</t>
  </si>
  <si>
    <t>По характеристикам[38]</t>
  </si>
  <si>
    <t>По характеристикам[40]</t>
  </si>
  <si>
    <t>По видам продуктов[41]</t>
  </si>
  <si>
    <t>Количество профессиональных участников рынка ценных бумаг – некредитных финансовых организаций, открывших индивидуальные инвестиционные счета</t>
  </si>
  <si>
    <t>1.12.</t>
  </si>
  <si>
    <t>1.12.1.</t>
  </si>
  <si>
    <t>1.12.2.</t>
  </si>
  <si>
    <t>1.13.</t>
  </si>
  <si>
    <t>1.13.1.</t>
  </si>
  <si>
    <t>1.13.2.</t>
  </si>
  <si>
    <t>1.14.3.</t>
  </si>
  <si>
    <t>1.15.        </t>
  </si>
  <si>
    <t xml:space="preserve">1.15.1.  </t>
  </si>
  <si>
    <t xml:space="preserve">1.15.2.  </t>
  </si>
  <si>
    <t>1.16.        </t>
  </si>
  <si>
    <t xml:space="preserve">1.16.1.  </t>
  </si>
  <si>
    <t xml:space="preserve">1.16.2.  </t>
  </si>
  <si>
    <t>1.17.</t>
  </si>
  <si>
    <t>1.17.1.</t>
  </si>
  <si>
    <t>1.17.2.</t>
  </si>
  <si>
    <t>1.17.3.</t>
  </si>
  <si>
    <t>1.18.</t>
  </si>
  <si>
    <t>1.18.1.        </t>
  </si>
  <si>
    <t xml:space="preserve">1.18.1.1.  </t>
  </si>
  <si>
    <t xml:space="preserve">1.18.1.2.  </t>
  </si>
  <si>
    <t>1.18.2.        </t>
  </si>
  <si>
    <t xml:space="preserve">1.18.2.1.  </t>
  </si>
  <si>
    <t xml:space="preserve">1.18.2.2.  </t>
  </si>
  <si>
    <t xml:space="preserve">1.22.2.  </t>
  </si>
  <si>
    <t xml:space="preserve">1.23.2.  </t>
  </si>
  <si>
    <t xml:space="preserve">1.24.1.  </t>
  </si>
  <si>
    <t>1.24.2.</t>
  </si>
  <si>
    <t>1.25.        </t>
  </si>
  <si>
    <t xml:space="preserve">1.25.1.  </t>
  </si>
  <si>
    <t>1.26.1</t>
  </si>
  <si>
    <t>1.26.1.1.</t>
  </si>
  <si>
    <t>1.26.1.2.</t>
  </si>
  <si>
    <t>1.26.2</t>
  </si>
  <si>
    <t>1.26.2.1.</t>
  </si>
  <si>
    <t>1.26.2.2.</t>
  </si>
  <si>
    <t>1.27.</t>
  </si>
  <si>
    <t xml:space="preserve">1.28.1.1.        </t>
  </si>
  <si>
    <t xml:space="preserve">1.28.1.2.  </t>
  </si>
  <si>
    <t xml:space="preserve">1.28.3.  </t>
  </si>
  <si>
    <t>1.28.3.1.</t>
  </si>
  <si>
    <t>1.28.3.2.</t>
  </si>
  <si>
    <t>1.30.        </t>
  </si>
  <si>
    <t xml:space="preserve">1.30.1.  </t>
  </si>
  <si>
    <t>1.31.        </t>
  </si>
  <si>
    <t xml:space="preserve">1.31.1.  </t>
  </si>
  <si>
    <t>1.32.</t>
  </si>
  <si>
    <t>1.32.1.</t>
  </si>
  <si>
    <t>1.32.2.</t>
  </si>
  <si>
    <t>1.32.3.</t>
  </si>
  <si>
    <t>1.32.4.</t>
  </si>
  <si>
    <t>1.32.5.</t>
  </si>
  <si>
    <t>1.32.6.</t>
  </si>
  <si>
    <t>1.32.7.</t>
  </si>
  <si>
    <t>Количество профессиональных участников рынка ценных бумаг – кредитных организаций, открывших индивидуальные инвестиционные счета[9]</t>
  </si>
  <si>
    <t>Отражены офисы (филиалы и отделения) ФГУП «Почта России», оказывающие платежные услуги.</t>
  </si>
  <si>
    <t>По данным Витрины данных регуляторов финансовых рынков (ВДРФ) Московской Биржи</t>
  </si>
  <si>
    <t>Количество банкоматов КО с функцией выдачи и/или приема наличных денег с использованием платежных карт (их реквизитов)[10]</t>
  </si>
  <si>
    <t xml:space="preserve">Количество банкоматов КО с функцией выдачи наличных денег с использованием платежных карт (их реквизитов)[10] </t>
  </si>
  <si>
    <t xml:space="preserve">Количество банкоматов КО с функцией приема наличных денег c использованием платежных карт (их реквизитов)[10] </t>
  </si>
  <si>
    <t>Количество банкоматов КО с функцией приема наличных денег без использования платежных карт (их реквизитов) (до 2016 года - платежные терминалы КО)[11]</t>
  </si>
  <si>
    <t>Количество устройств банковских платежных агентов (субагентов) [12]</t>
  </si>
  <si>
    <t>Количество офисов (филиалов и отделений) организаций федеральной почтовой связи, оказывающих платежные услуги [13]</t>
  </si>
  <si>
    <t>Доля субъектов малого и среднего предпринимательства, имеющих возможность дистанционного доступа к банковским счетам, которые могут использоваться для осуществления перевода денежных средств в отчетном периоде (интернет – банкинг и / или мобильный банкинг)[14]</t>
  </si>
  <si>
    <t>Количество платежных карт, эмитированных российскими КО[15]</t>
  </si>
  <si>
    <t>Доля взрослого населения, имеющего возможность воспользоваться хотя бы одним продуктом / услугой из базового набора финансовых услуг, в т.ч.[16]</t>
  </si>
  <si>
    <t>Доля взрослого населения, использующего не менее одного открытого счета физического лица в КО c учетом счетов по вкладам [17]</t>
  </si>
  <si>
    <t>Доля взрослого населения, интенсивно использующего счета физических лиц в КО[18]</t>
  </si>
  <si>
    <t>МФО[19]</t>
  </si>
  <si>
    <t>КПК в СРО[20]</t>
  </si>
  <si>
    <t>ломбарды[21]</t>
  </si>
  <si>
    <t>Количество непогашенных займов субъектов малого и среднего предпринимательства, выданных НФО (МФО и КПК в СРО)[22], в т.ч.:</t>
  </si>
  <si>
    <t>Количество электронных средств платежа для перевода электронных денежных средств[23]</t>
  </si>
  <si>
    <t>Количество электронных средств платежа для перевода электронных денежных средств, с использованием которых совершались операции с начала года[23]</t>
  </si>
  <si>
    <t>Количество безналичных платежей, совершенных физическими лицами[24]</t>
  </si>
  <si>
    <t>Объем безналичных платежей, совершенных физическими лицами[24]</t>
  </si>
  <si>
    <t>Количество платежей за товары (работы, услуги), совершенных с использованием платежных (расчетных и кредитных) карт, выданных российскими КО, на территории России[25]</t>
  </si>
  <si>
    <t>Объем платежей за товары (работы, услуги), совершенных с использованием платежных (расчетных и кредитных) карт, выданных российскими КО, на территории России[25]</t>
  </si>
  <si>
    <t>Только зарплатная карта[26]</t>
  </si>
  <si>
    <t>Индекс, отражающий существование формальных внутренних и внешних механизмов урегулирования спорных ситуаций[27]</t>
  </si>
  <si>
    <t>Индекс раскрытия информации[28]</t>
  </si>
  <si>
    <t>Доля субъектов малого и среднего предпринимательства, у которых потребовали обеспечение при выдаче последнего кредита / займа в финансовых организациях за последний год[29]</t>
  </si>
  <si>
    <t>Индекс, отражающий информационные барьеры на кредитных рынках через возможность получения кредита[30]</t>
  </si>
  <si>
    <t>Количество жалоб потребителей финансовых услуг, связанных с деятельностью банков[31]</t>
  </si>
  <si>
    <t>Количество жалоб потребителей финансовых услуг, связанных с деятельностью МФО, КПК, СКПК и ломбардов[32]</t>
  </si>
  <si>
    <t>Индекс ценовой доступности финансовых услуг[33]</t>
  </si>
  <si>
    <t>Доля взрослого населения, отказавшегося от заключения договора добровольного страхования из-за его высокой стоимости[34]</t>
  </si>
  <si>
    <t>Доля взрослого населения, испытывающего недоверие к любым финансовым организациям (одновременно банкам, МФО, КПК, СКПК, ломбардам и субъектам страхового дела)[35]</t>
  </si>
  <si>
    <t>Доля взрослого населения, считающего, что при оформлении кредита/займа за последние 12 месяцев им была предоставлена достоверная, понятная и достаточная информация о кредите/займе[36]</t>
  </si>
  <si>
    <t>Индикатор финансовых знаний[37]</t>
  </si>
  <si>
    <t>По категориям каналов доступа[39]</t>
  </si>
  <si>
    <t>По характеристикам[42]</t>
  </si>
  <si>
    <t>По видам продуктов[43]</t>
  </si>
  <si>
    <t>Влияние пользования финансовыми услугами на качество жизни[44]</t>
  </si>
  <si>
    <t>Общий объем денежных расходов населения на покупку товаров и оплату услуг[45]</t>
  </si>
  <si>
    <t>Значения индикаторов 1.18, 1.19, 1.21, 1.22 получены по результатам опроса кредитных организаций, проведенного Банком России, индикатора 1.23 - по результатам опроса организаций федеральной почтовой связи.</t>
  </si>
  <si>
    <t>Индикаторы 1.14-1.23: включаются устройства, кассы и офисы, расположенные на территории данного региона.</t>
  </si>
  <si>
    <t xml:space="preserve">Банкоматы банковских платежных агентов (субагентов) (индикатор 1.18.1) частично могут входить в состав индикаторов 1.14, 1.15 и 1.16. В соответствии с определением банкомата (пункт 28 статьи 3 Федерального закона от 27.06.2011 № 161-ФЗ "О национальной платежной системе") все устройства банковских платежных агентов (за исключением касс) относятся к категории банкоматов (до 2016 года банкоматы и платежные терминалы). </t>
  </si>
  <si>
    <t>Индикатор 1.29: включаются платежные карты, выданные на территории данного региона.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</si>
</sst>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40" x14ac:knownFonts="1">
    <font>
      <sz val="11"/>
      <color theme="1"/>
      <name val="Calibri"/>
      <family val="2"/>
      <charset val="204"/>
      <scheme val="minor"/>
    </font>
    <font>
      <b/>
      <sz val="22"/>
      <color theme="1"/>
      <name val="Calibri"/>
      <family val="2"/>
      <charset val="204"/>
      <scheme val="minor"/>
    </font>
    <font>
      <b/>
      <sz val="12"/>
      <color theme="1"/>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sz val="11"/>
      <color indexed="8"/>
      <name val="Calibri"/>
      <family val="2"/>
      <charset val="204"/>
    </font>
    <font>
      <sz val="11"/>
      <color indexed="9"/>
      <name val="Calibri"/>
      <family val="2"/>
      <charset val="204"/>
    </font>
    <font>
      <sz val="11"/>
      <color theme="1"/>
      <name val="Calibri"/>
      <family val="2"/>
      <scheme val="minor"/>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family val="1"/>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u/>
      <sz val="22"/>
      <color theme="1"/>
      <name val="Times New Roman"/>
      <family val="1"/>
      <charset val="204"/>
    </font>
    <font>
      <sz val="16"/>
      <color theme="1"/>
      <name val="Times New Roman"/>
      <family val="1"/>
      <charset val="204"/>
    </font>
    <font>
      <u/>
      <sz val="11"/>
      <color theme="10"/>
      <name val="Calibri"/>
      <family val="2"/>
      <charset val="204"/>
      <scheme val="minor"/>
    </font>
    <font>
      <u/>
      <sz val="16"/>
      <color theme="10"/>
      <name val="Times New Roman"/>
      <family val="1"/>
      <charset val="204"/>
    </font>
    <font>
      <u/>
      <sz val="16"/>
      <color rgb="FF0000FF"/>
      <name val="Times New Roman"/>
      <family val="1"/>
      <charset val="204"/>
    </font>
    <font>
      <i/>
      <sz val="16"/>
      <color theme="1"/>
      <name val="Times New Roman"/>
      <family val="1"/>
      <charset val="204"/>
    </font>
    <font>
      <sz val="16"/>
      <name val="Times New Roman"/>
      <family val="1"/>
      <charset val="204"/>
    </font>
    <font>
      <b/>
      <sz val="16"/>
      <color theme="1"/>
      <name val="Times New Roman"/>
      <family val="1"/>
      <charset val="204"/>
    </font>
    <font>
      <sz val="16"/>
      <color rgb="FF000000"/>
      <name val="Times New Roman"/>
      <family val="1"/>
      <charset val="204"/>
    </font>
    <font>
      <sz val="11"/>
      <color theme="1"/>
      <name val="Calibri"/>
      <family val="2"/>
      <charset val="204"/>
      <scheme val="minor"/>
    </font>
    <font>
      <vertAlign val="superscript"/>
      <sz val="16"/>
      <color theme="1"/>
      <name val="Times New Roman"/>
      <family val="1"/>
      <charset val="204"/>
    </font>
    <font>
      <b/>
      <sz val="16"/>
      <name val="Times New Roman"/>
      <family val="1"/>
      <charset val="204"/>
    </font>
    <font>
      <b/>
      <u/>
      <sz val="16"/>
      <color theme="1"/>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top/>
      <bottom style="thin">
        <color indexed="64"/>
      </bottom>
      <diagonal/>
    </border>
  </borders>
  <cellStyleXfs count="8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7" borderId="6" applyNumberFormat="0" applyAlignment="0" applyProtection="0"/>
    <xf numFmtId="0" fontId="11" fillId="20" borderId="7" applyNumberFormat="0" applyAlignment="0" applyProtection="0"/>
    <xf numFmtId="0" fontId="12" fillId="20" borderId="6" applyNumberFormat="0" applyAlignment="0" applyProtection="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21" borderId="12"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0" borderId="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7" fillId="23" borderId="13" applyNumberFormat="0" applyFont="0" applyAlignment="0" applyProtection="0"/>
    <xf numFmtId="0" fontId="20" fillId="23" borderId="13" applyNumberFormat="0" applyFont="0" applyAlignment="0" applyProtection="0"/>
    <xf numFmtId="0" fontId="24" fillId="0" borderId="1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3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268">
    <xf numFmtId="0" fontId="0" fillId="0" borderId="0" xfId="0"/>
    <xf numFmtId="0" fontId="0" fillId="0" borderId="0" xfId="0" applyAlignment="1">
      <alignment horizontal="left" vertical="top"/>
    </xf>
    <xf numFmtId="0" fontId="0" fillId="0" borderId="0" xfId="0" applyAlignment="1">
      <alignment horizontal="left" vertical="top" wrapText="1"/>
    </xf>
    <xf numFmtId="0" fontId="2" fillId="0" borderId="0" xfId="0" applyFont="1" applyFill="1" applyAlignment="1">
      <alignment horizontal="justify" vertical="center"/>
    </xf>
    <xf numFmtId="0" fontId="3" fillId="0" borderId="0" xfId="0" applyFont="1" applyFill="1"/>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0" xfId="0" applyAlignment="1">
      <alignment horizontal="left"/>
    </xf>
    <xf numFmtId="0" fontId="3" fillId="0" borderId="0" xfId="0" applyFont="1" applyFill="1" applyAlignment="1">
      <alignment horizontal="left"/>
    </xf>
    <xf numFmtId="0" fontId="3" fillId="0" borderId="1" xfId="0" applyFont="1" applyFill="1" applyBorder="1" applyAlignment="1">
      <alignment horizontal="justify" vertical="center" wrapText="1"/>
    </xf>
    <xf numFmtId="0" fontId="2" fillId="0" borderId="1" xfId="0" applyFont="1" applyFill="1" applyBorder="1" applyAlignment="1">
      <alignment horizontal="left" vertical="top"/>
    </xf>
    <xf numFmtId="0" fontId="0" fillId="0" borderId="0" xfId="0" applyFont="1" applyAlignment="1">
      <alignment horizontal="justify" vertical="center"/>
    </xf>
    <xf numFmtId="0" fontId="28" fillId="0" borderId="0" xfId="0" applyFont="1" applyFill="1" applyAlignment="1">
      <alignment horizontal="left" vertical="center" wrapText="1"/>
    </xf>
    <xf numFmtId="0" fontId="28" fillId="24" borderId="0" xfId="0" applyFont="1" applyFill="1" applyAlignment="1">
      <alignment horizontal="left" vertical="center" wrapText="1"/>
    </xf>
    <xf numFmtId="0" fontId="31" fillId="25"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32" fillId="2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0" fillId="25" borderId="0" xfId="0" applyFill="1"/>
    <xf numFmtId="0" fontId="30" fillId="0" borderId="18" xfId="49" applyFont="1" applyFill="1" applyBorder="1" applyAlignment="1">
      <alignment vertical="center" wrapText="1"/>
    </xf>
    <xf numFmtId="0" fontId="28" fillId="0" borderId="18" xfId="0" applyFont="1" applyFill="1" applyBorder="1" applyAlignment="1">
      <alignment horizontal="left" vertical="center" wrapText="1"/>
    </xf>
    <xf numFmtId="0" fontId="28" fillId="25" borderId="4" xfId="0" applyFont="1" applyFill="1" applyBorder="1" applyAlignment="1">
      <alignment horizontal="left" vertical="center" wrapText="1"/>
    </xf>
    <xf numFmtId="0" fontId="28" fillId="0" borderId="4" xfId="0" applyFont="1" applyFill="1" applyBorder="1" applyAlignment="1">
      <alignment horizontal="left" vertical="center" wrapText="1"/>
    </xf>
    <xf numFmtId="3" fontId="28" fillId="25" borderId="4" xfId="0" applyNumberFormat="1" applyFont="1" applyFill="1" applyBorder="1" applyAlignment="1">
      <alignment horizontal="left" vertical="center" wrapText="1"/>
    </xf>
    <xf numFmtId="3" fontId="28" fillId="0" borderId="4" xfId="0" applyNumberFormat="1" applyFont="1" applyFill="1" applyBorder="1" applyAlignment="1">
      <alignment horizontal="left" vertical="center" wrapText="1"/>
    </xf>
    <xf numFmtId="0" fontId="28" fillId="24" borderId="1" xfId="0" applyFont="1" applyFill="1" applyBorder="1" applyAlignment="1">
      <alignment horizontal="left" vertical="center" wrapText="1"/>
    </xf>
    <xf numFmtId="0" fontId="28" fillId="24" borderId="4" xfId="0" applyFont="1" applyFill="1" applyBorder="1" applyAlignment="1">
      <alignment horizontal="left" vertical="center" wrapText="1"/>
    </xf>
    <xf numFmtId="0" fontId="33" fillId="0" borderId="2" xfId="0" applyFont="1" applyFill="1" applyBorder="1" applyAlignment="1">
      <alignment horizontal="left" vertical="center" wrapText="1"/>
    </xf>
    <xf numFmtId="3" fontId="28" fillId="24" borderId="4" xfId="0" applyNumberFormat="1" applyFont="1" applyFill="1" applyBorder="1" applyAlignment="1">
      <alignment horizontal="left" vertical="center" wrapText="1"/>
    </xf>
    <xf numFmtId="0" fontId="30" fillId="0" borderId="16" xfId="49" applyFont="1" applyFill="1" applyBorder="1" applyAlignment="1">
      <alignment horizontal="left" vertical="center" wrapText="1"/>
    </xf>
    <xf numFmtId="3" fontId="33" fillId="25" borderId="1" xfId="0" applyNumberFormat="1" applyFont="1" applyFill="1" applyBorder="1" applyAlignment="1">
      <alignment horizontal="left" vertical="center" wrapText="1"/>
    </xf>
    <xf numFmtId="3" fontId="33" fillId="24" borderId="1" xfId="0" applyNumberFormat="1" applyFont="1" applyFill="1" applyBorder="1" applyAlignment="1">
      <alignment horizontal="left" vertical="center" wrapText="1"/>
    </xf>
    <xf numFmtId="0" fontId="30" fillId="24" borderId="16" xfId="49" applyFont="1" applyFill="1" applyBorder="1" applyAlignment="1">
      <alignment horizontal="left" vertical="center" wrapText="1"/>
    </xf>
    <xf numFmtId="3" fontId="34" fillId="25" borderId="4" xfId="0" applyNumberFormat="1" applyFont="1" applyFill="1" applyBorder="1" applyAlignment="1">
      <alignment horizontal="left" vertical="center" wrapText="1"/>
    </xf>
    <xf numFmtId="3" fontId="34" fillId="0" borderId="4" xfId="0" applyNumberFormat="1" applyFont="1" applyFill="1" applyBorder="1" applyAlignment="1">
      <alignment horizontal="left" vertical="center" wrapText="1"/>
    </xf>
    <xf numFmtId="4" fontId="28" fillId="25" borderId="4" xfId="0" applyNumberFormat="1" applyFont="1" applyFill="1" applyBorder="1" applyAlignment="1">
      <alignment horizontal="left" vertical="center" wrapText="1"/>
    </xf>
    <xf numFmtId="4" fontId="28" fillId="0" borderId="4" xfId="0" applyNumberFormat="1" applyFont="1" applyFill="1" applyBorder="1" applyAlignment="1">
      <alignment horizontal="left" vertical="center" wrapText="1"/>
    </xf>
    <xf numFmtId="4" fontId="28" fillId="24" borderId="4" xfId="0" applyNumberFormat="1" applyFont="1" applyFill="1" applyBorder="1" applyAlignment="1">
      <alignment horizontal="left" vertical="center" wrapText="1"/>
    </xf>
    <xf numFmtId="4" fontId="28" fillId="26" borderId="4" xfId="0" applyNumberFormat="1" applyFont="1" applyFill="1" applyBorder="1" applyAlignment="1">
      <alignment horizontal="left" vertical="center" wrapText="1"/>
    </xf>
    <xf numFmtId="3" fontId="33" fillId="25" borderId="4" xfId="0" applyNumberFormat="1" applyFont="1" applyFill="1" applyBorder="1" applyAlignment="1">
      <alignment horizontal="left" vertical="center" wrapText="1"/>
    </xf>
    <xf numFmtId="17" fontId="28" fillId="0" borderId="4" xfId="0" applyNumberFormat="1" applyFont="1" applyFill="1" applyBorder="1" applyAlignment="1">
      <alignment horizontal="left" vertical="center" wrapText="1"/>
    </xf>
    <xf numFmtId="4" fontId="33" fillId="25" borderId="4" xfId="0" applyNumberFormat="1" applyFont="1" applyFill="1" applyBorder="1" applyAlignment="1">
      <alignment horizontal="left" vertical="center" wrapText="1"/>
    </xf>
    <xf numFmtId="3" fontId="34" fillId="24" borderId="4" xfId="0" applyNumberFormat="1" applyFont="1" applyFill="1" applyBorder="1" applyAlignment="1">
      <alignment horizontal="left" vertical="center" wrapText="1"/>
    </xf>
    <xf numFmtId="0" fontId="35" fillId="0" borderId="4" xfId="0" applyFont="1" applyFill="1" applyBorder="1" applyAlignment="1">
      <alignment vertical="center" wrapText="1"/>
    </xf>
    <xf numFmtId="0" fontId="35" fillId="0" borderId="4" xfId="0" applyFont="1" applyFill="1" applyBorder="1" applyAlignment="1">
      <alignment horizontal="right" vertical="center" wrapText="1"/>
    </xf>
    <xf numFmtId="4" fontId="28" fillId="25" borderId="4" xfId="0" applyNumberFormat="1" applyFont="1" applyFill="1" applyBorder="1" applyAlignment="1">
      <alignment horizontal="right" vertical="center" wrapText="1"/>
    </xf>
    <xf numFmtId="4" fontId="28" fillId="0" borderId="1" xfId="0" applyNumberFormat="1" applyFont="1" applyFill="1" applyBorder="1" applyAlignment="1">
      <alignment horizontal="right" vertical="center" wrapText="1"/>
    </xf>
    <xf numFmtId="4" fontId="28" fillId="25" borderId="1" xfId="0" applyNumberFormat="1" applyFont="1" applyFill="1" applyBorder="1" applyAlignment="1">
      <alignment horizontal="right" vertical="center" wrapText="1"/>
    </xf>
    <xf numFmtId="4" fontId="28" fillId="0" borderId="4" xfId="0" applyNumberFormat="1" applyFont="1" applyFill="1" applyBorder="1" applyAlignment="1">
      <alignment horizontal="right" vertical="center" wrapText="1"/>
    </xf>
    <xf numFmtId="164" fontId="28" fillId="25" borderId="4" xfId="0" applyNumberFormat="1" applyFont="1" applyFill="1" applyBorder="1" applyAlignment="1">
      <alignment horizontal="left" vertical="center" wrapText="1"/>
    </xf>
    <xf numFmtId="0" fontId="28" fillId="0" borderId="4" xfId="0" applyFont="1" applyFill="1" applyBorder="1" applyAlignment="1">
      <alignment horizontal="right" vertical="center" wrapText="1"/>
    </xf>
    <xf numFmtId="164" fontId="28" fillId="25" borderId="4" xfId="0" applyNumberFormat="1" applyFont="1" applyFill="1" applyBorder="1" applyAlignment="1">
      <alignment horizontal="right" vertical="center" wrapText="1"/>
    </xf>
    <xf numFmtId="0" fontId="28" fillId="24" borderId="4" xfId="0" applyFont="1" applyFill="1" applyBorder="1" applyAlignment="1">
      <alignment horizontal="right" vertical="center" wrapText="1"/>
    </xf>
    <xf numFmtId="0" fontId="0" fillId="0" borderId="0" xfId="0" applyFill="1" applyBorder="1"/>
    <xf numFmtId="0" fontId="0" fillId="24" borderId="0" xfId="0" applyFill="1" applyBorder="1"/>
    <xf numFmtId="0" fontId="30" fillId="0" borderId="16" xfId="49" applyFont="1" applyFill="1" applyBorder="1" applyAlignment="1">
      <alignment horizontal="center" vertical="center" wrapText="1"/>
    </xf>
    <xf numFmtId="0" fontId="28" fillId="0" borderId="0" xfId="0" applyFont="1" applyFill="1" applyBorder="1" applyAlignment="1">
      <alignment horizontal="left" vertical="center" wrapText="1"/>
    </xf>
    <xf numFmtId="0" fontId="30" fillId="25" borderId="4" xfId="49" applyFont="1" applyFill="1" applyBorder="1" applyAlignment="1">
      <alignment horizontal="center" vertical="center" wrapText="1"/>
    </xf>
    <xf numFmtId="0" fontId="30" fillId="0" borderId="4" xfId="49" applyFont="1" applyFill="1" applyBorder="1" applyAlignment="1">
      <alignment horizontal="center" vertical="center" wrapText="1"/>
    </xf>
    <xf numFmtId="0" fontId="32" fillId="25"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3" fontId="32" fillId="25" borderId="4" xfId="0" applyNumberFormat="1"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25" borderId="4" xfId="0" applyFont="1" applyFill="1" applyBorder="1" applyAlignment="1">
      <alignment horizontal="center" vertical="center" wrapText="1"/>
    </xf>
    <xf numFmtId="3" fontId="33" fillId="0" borderId="4" xfId="0" applyNumberFormat="1" applyFont="1" applyBorder="1" applyAlignment="1">
      <alignment horizontal="left" vertical="center" wrapText="1"/>
    </xf>
    <xf numFmtId="3" fontId="33" fillId="25" borderId="4" xfId="0" applyNumberFormat="1" applyFont="1" applyFill="1" applyBorder="1" applyAlignment="1">
      <alignment horizontal="left" vertical="top" wrapText="1"/>
    </xf>
    <xf numFmtId="3" fontId="33" fillId="0" borderId="4" xfId="0" applyNumberFormat="1" applyFont="1" applyBorder="1" applyAlignment="1">
      <alignment horizontal="left" vertical="top" wrapText="1"/>
    </xf>
    <xf numFmtId="3" fontId="28" fillId="25" borderId="1" xfId="0" applyNumberFormat="1" applyFont="1" applyFill="1" applyBorder="1" applyAlignment="1">
      <alignment horizontal="left" vertical="center" wrapText="1"/>
    </xf>
    <xf numFmtId="4" fontId="33" fillId="0" borderId="4" xfId="0" applyNumberFormat="1" applyFont="1" applyBorder="1" applyAlignment="1">
      <alignment horizontal="left" vertical="center" wrapText="1"/>
    </xf>
    <xf numFmtId="4" fontId="34" fillId="25" borderId="4" xfId="0" applyNumberFormat="1" applyFont="1" applyFill="1" applyBorder="1" applyAlignment="1">
      <alignment horizontal="left" vertical="center" wrapText="1"/>
    </xf>
    <xf numFmtId="4" fontId="34" fillId="24" borderId="4" xfId="0" applyNumberFormat="1" applyFont="1" applyFill="1" applyBorder="1" applyAlignment="1">
      <alignment horizontal="left" vertical="center" wrapText="1"/>
    </xf>
    <xf numFmtId="3" fontId="28" fillId="25" borderId="4" xfId="0" applyNumberFormat="1" applyFont="1" applyFill="1" applyBorder="1" applyAlignment="1">
      <alignment horizontal="center" vertical="center" wrapText="1"/>
    </xf>
    <xf numFmtId="1" fontId="28" fillId="25" borderId="4" xfId="0" applyNumberFormat="1" applyFont="1" applyFill="1" applyBorder="1" applyAlignment="1">
      <alignment horizontal="left" vertical="center" wrapText="1"/>
    </xf>
    <xf numFmtId="165" fontId="28" fillId="24" borderId="4" xfId="0" applyNumberFormat="1" applyFont="1" applyFill="1" applyBorder="1" applyAlignment="1">
      <alignment horizontal="left" vertical="center" wrapText="1"/>
    </xf>
    <xf numFmtId="3" fontId="28" fillId="25" borderId="4" xfId="0" applyNumberFormat="1" applyFont="1" applyFill="1" applyBorder="1" applyAlignment="1">
      <alignment horizontal="right" vertical="center" wrapText="1"/>
    </xf>
    <xf numFmtId="164" fontId="28" fillId="0" borderId="4" xfId="0" applyNumberFormat="1" applyFont="1" applyFill="1" applyBorder="1" applyAlignment="1">
      <alignment horizontal="right" vertical="center" wrapText="1"/>
    </xf>
    <xf numFmtId="164" fontId="28" fillId="0" borderId="4" xfId="0" applyNumberFormat="1" applyFont="1" applyFill="1" applyBorder="1" applyAlignment="1">
      <alignment horizontal="left" vertical="center" wrapText="1"/>
    </xf>
    <xf numFmtId="3" fontId="28" fillId="0" borderId="4" xfId="0" applyNumberFormat="1" applyFont="1" applyFill="1" applyBorder="1" applyAlignment="1">
      <alignment horizontal="right" vertical="center" wrapText="1"/>
    </xf>
    <xf numFmtId="3" fontId="28" fillId="24" borderId="1" xfId="0" applyNumberFormat="1" applyFont="1" applyFill="1" applyBorder="1" applyAlignment="1">
      <alignment horizontal="left" vertical="center" wrapText="1"/>
    </xf>
    <xf numFmtId="1" fontId="28" fillId="25" borderId="4" xfId="50" applyNumberFormat="1" applyFont="1" applyFill="1" applyBorder="1" applyAlignment="1">
      <alignment horizontal="left" vertical="center" wrapText="1"/>
    </xf>
    <xf numFmtId="9" fontId="28" fillId="0" borderId="4" xfId="50" applyFont="1" applyFill="1" applyBorder="1" applyAlignment="1">
      <alignment horizontal="left" vertical="center" wrapText="1"/>
    </xf>
    <xf numFmtId="165" fontId="28" fillId="25" borderId="4" xfId="0" applyNumberFormat="1" applyFont="1" applyFill="1" applyBorder="1" applyAlignment="1">
      <alignment horizontal="left" vertical="center" wrapText="1"/>
    </xf>
    <xf numFmtId="164" fontId="28" fillId="25" borderId="1" xfId="0" applyNumberFormat="1" applyFont="1" applyFill="1" applyBorder="1" applyAlignment="1">
      <alignment horizontal="left" vertical="center" wrapText="1"/>
    </xf>
    <xf numFmtId="164" fontId="28" fillId="24" borderId="1" xfId="0" applyNumberFormat="1" applyFont="1" applyFill="1" applyBorder="1" applyAlignment="1">
      <alignment horizontal="left" vertical="center" wrapText="1"/>
    </xf>
    <xf numFmtId="0" fontId="28" fillId="24" borderId="5" xfId="0" applyFont="1" applyFill="1" applyBorder="1" applyAlignment="1">
      <alignment horizontal="left" vertical="center" wrapText="1"/>
    </xf>
    <xf numFmtId="0" fontId="28" fillId="24" borderId="1" xfId="0" applyFont="1" applyFill="1" applyBorder="1" applyAlignment="1">
      <alignment horizontal="left" vertical="center" wrapText="1"/>
    </xf>
    <xf numFmtId="4" fontId="33" fillId="25" borderId="1" xfId="0" applyNumberFormat="1" applyFont="1" applyFill="1" applyBorder="1" applyAlignment="1">
      <alignment horizontal="left" vertical="center" wrapText="1"/>
    </xf>
    <xf numFmtId="4" fontId="33" fillId="0" borderId="1" xfId="0" applyNumberFormat="1" applyFont="1" applyBorder="1" applyAlignment="1">
      <alignment horizontal="left" vertical="center" wrapText="1"/>
    </xf>
    <xf numFmtId="4" fontId="33" fillId="24" borderId="1" xfId="0" applyNumberFormat="1" applyFont="1" applyFill="1" applyBorder="1" applyAlignment="1">
      <alignment horizontal="left" vertical="center" wrapText="1"/>
    </xf>
    <xf numFmtId="2" fontId="28" fillId="25" borderId="4" xfId="50" applyNumberFormat="1" applyFont="1" applyFill="1" applyBorder="1" applyAlignment="1">
      <alignment horizontal="left" vertical="center" wrapText="1"/>
    </xf>
    <xf numFmtId="2" fontId="28" fillId="0" borderId="4" xfId="50" applyNumberFormat="1" applyFont="1" applyFill="1" applyBorder="1" applyAlignment="1">
      <alignment horizontal="left" vertical="center" wrapText="1"/>
    </xf>
    <xf numFmtId="4" fontId="33" fillId="24" borderId="4" xfId="0" applyNumberFormat="1" applyFont="1" applyFill="1" applyBorder="1" applyAlignment="1">
      <alignment horizontal="left" vertical="center" wrapText="1"/>
    </xf>
    <xf numFmtId="164" fontId="28" fillId="24" borderId="4" xfId="0" applyNumberFormat="1" applyFont="1" applyFill="1" applyBorder="1" applyAlignment="1">
      <alignment horizontal="left" vertical="center" wrapText="1"/>
    </xf>
    <xf numFmtId="2" fontId="28" fillId="25" borderId="4" xfId="0" applyNumberFormat="1" applyFont="1" applyFill="1" applyBorder="1" applyAlignment="1">
      <alignment horizontal="left" vertical="center" wrapText="1"/>
    </xf>
    <xf numFmtId="2" fontId="28" fillId="24" borderId="4" xfId="0" applyNumberFormat="1" applyFont="1" applyFill="1" applyBorder="1" applyAlignment="1">
      <alignment horizontal="left" vertical="center" wrapText="1"/>
    </xf>
    <xf numFmtId="166" fontId="28" fillId="0" borderId="4" xfId="0" applyNumberFormat="1" applyFont="1" applyFill="1" applyBorder="1" applyAlignment="1">
      <alignment horizontal="right" vertical="center" wrapText="1"/>
    </xf>
    <xf numFmtId="4" fontId="28" fillId="25" borderId="1" xfId="0" applyNumberFormat="1" applyFont="1" applyFill="1" applyBorder="1" applyAlignment="1">
      <alignment horizontal="left" vertical="center" wrapText="1"/>
    </xf>
    <xf numFmtId="4" fontId="28" fillId="24" borderId="1" xfId="0" applyNumberFormat="1" applyFont="1" applyFill="1" applyBorder="1" applyAlignment="1">
      <alignment horizontal="left" vertical="center" wrapText="1"/>
    </xf>
    <xf numFmtId="0" fontId="30" fillId="24" borderId="16" xfId="49" applyFont="1" applyFill="1" applyBorder="1" applyAlignment="1">
      <alignment horizontal="right" vertical="center" wrapText="1"/>
    </xf>
    <xf numFmtId="1" fontId="28" fillId="0" borderId="4" xfId="0" applyNumberFormat="1" applyFont="1" applyBorder="1" applyAlignment="1">
      <alignment horizontal="left" vertical="center"/>
    </xf>
    <xf numFmtId="165" fontId="28" fillId="0" borderId="4" xfId="0" applyNumberFormat="1" applyFont="1" applyBorder="1" applyAlignment="1">
      <alignment horizontal="left" vertical="center"/>
    </xf>
    <xf numFmtId="165" fontId="28" fillId="0" borderId="4" xfId="0" applyNumberFormat="1" applyFont="1" applyFill="1" applyBorder="1" applyAlignment="1">
      <alignment horizontal="left" vertical="center" wrapText="1"/>
    </xf>
    <xf numFmtId="165" fontId="28" fillId="24" borderId="16" xfId="0" applyNumberFormat="1" applyFont="1" applyFill="1" applyBorder="1" applyAlignment="1">
      <alignment horizontal="left" vertical="center" wrapText="1"/>
    </xf>
    <xf numFmtId="165" fontId="33" fillId="24" borderId="4" xfId="0" applyNumberFormat="1" applyFont="1" applyFill="1" applyBorder="1" applyAlignment="1">
      <alignment horizontal="left" vertical="center" wrapText="1"/>
    </xf>
    <xf numFmtId="165" fontId="28" fillId="24" borderId="1" xfId="0" applyNumberFormat="1" applyFont="1" applyFill="1" applyBorder="1" applyAlignment="1">
      <alignment horizontal="left" vertical="center" wrapText="1"/>
    </xf>
    <xf numFmtId="3" fontId="28" fillId="0" borderId="1" xfId="0" applyNumberFormat="1" applyFont="1" applyFill="1" applyBorder="1" applyAlignment="1">
      <alignment horizontal="left" vertical="center" wrapText="1"/>
    </xf>
    <xf numFmtId="1" fontId="28" fillId="25" borderId="4" xfId="0" applyNumberFormat="1" applyFont="1" applyFill="1" applyBorder="1" applyAlignment="1">
      <alignment horizontal="right" vertical="center" wrapText="1"/>
    </xf>
    <xf numFmtId="165" fontId="28" fillId="24" borderId="4" xfId="0" applyNumberFormat="1" applyFont="1" applyFill="1" applyBorder="1" applyAlignment="1">
      <alignment horizontal="right" vertical="center" wrapText="1"/>
    </xf>
    <xf numFmtId="4" fontId="33" fillId="25" borderId="2" xfId="0" applyNumberFormat="1" applyFont="1" applyFill="1" applyBorder="1" applyAlignment="1">
      <alignment horizontal="left" vertical="center" wrapText="1"/>
    </xf>
    <xf numFmtId="4" fontId="33" fillId="0" borderId="2" xfId="0" applyNumberFormat="1" applyFont="1" applyBorder="1" applyAlignment="1">
      <alignment horizontal="left" vertical="center" wrapText="1"/>
    </xf>
    <xf numFmtId="4" fontId="33" fillId="25" borderId="4" xfId="0" applyNumberFormat="1" applyFont="1" applyFill="1" applyBorder="1" applyAlignment="1">
      <alignment horizontal="center" vertical="center" wrapText="1"/>
    </xf>
    <xf numFmtId="4" fontId="33" fillId="0" borderId="4" xfId="0" applyNumberFormat="1" applyFont="1" applyBorder="1" applyAlignment="1">
      <alignment horizontal="center" vertical="center" wrapText="1"/>
    </xf>
    <xf numFmtId="0" fontId="33" fillId="24" borderId="4" xfId="0" applyFont="1" applyFill="1" applyBorder="1" applyAlignment="1">
      <alignment horizontal="left" vertical="center" wrapText="1"/>
    </xf>
    <xf numFmtId="0" fontId="28" fillId="24" borderId="4" xfId="0" applyFont="1" applyFill="1" applyBorder="1" applyAlignment="1">
      <alignment horizontal="center" vertical="center" wrapText="1"/>
    </xf>
    <xf numFmtId="164" fontId="28" fillId="0" borderId="1" xfId="0" applyNumberFormat="1" applyFont="1" applyFill="1" applyBorder="1" applyAlignment="1">
      <alignment horizontal="left" vertical="center" wrapText="1"/>
    </xf>
    <xf numFmtId="0" fontId="30" fillId="24" borderId="4" xfId="49" applyFont="1" applyFill="1" applyBorder="1" applyAlignment="1">
      <alignment horizontal="left" vertical="center" wrapText="1"/>
    </xf>
    <xf numFmtId="3" fontId="38" fillId="25" borderId="1" xfId="0" applyNumberFormat="1" applyFont="1" applyFill="1" applyBorder="1" applyAlignment="1">
      <alignment horizontal="left" vertical="center" wrapText="1"/>
    </xf>
    <xf numFmtId="3" fontId="33" fillId="0" borderId="4" xfId="0" applyNumberFormat="1" applyFont="1" applyFill="1" applyBorder="1" applyAlignment="1">
      <alignment horizontal="left" vertical="center" wrapText="1"/>
    </xf>
    <xf numFmtId="164" fontId="33" fillId="25" borderId="4" xfId="0" applyNumberFormat="1" applyFont="1" applyFill="1" applyBorder="1" applyAlignment="1">
      <alignment horizontal="left" vertical="center" wrapText="1"/>
    </xf>
    <xf numFmtId="4" fontId="28" fillId="24" borderId="4" xfId="0" applyNumberFormat="1" applyFont="1" applyFill="1" applyBorder="1" applyAlignment="1">
      <alignment horizontal="right" vertical="center" wrapText="1"/>
    </xf>
    <xf numFmtId="0" fontId="33" fillId="24" borderId="4" xfId="49" applyFont="1" applyFill="1" applyBorder="1" applyAlignment="1">
      <alignment horizontal="right" vertical="center" wrapText="1"/>
    </xf>
    <xf numFmtId="4" fontId="33" fillId="25" borderId="4" xfId="37" applyNumberFormat="1" applyFont="1" applyFill="1" applyBorder="1" applyAlignment="1">
      <alignment horizontal="left" vertical="center" wrapText="1"/>
    </xf>
    <xf numFmtId="4" fontId="33" fillId="0" borderId="4" xfId="37" applyNumberFormat="1" applyFont="1" applyBorder="1" applyAlignment="1">
      <alignment horizontal="left" vertical="center" wrapText="1"/>
    </xf>
    <xf numFmtId="0" fontId="28" fillId="24" borderId="19" xfId="0" applyFont="1" applyFill="1" applyBorder="1" applyAlignment="1">
      <alignment horizontal="left" vertical="center" wrapText="1"/>
    </xf>
    <xf numFmtId="0" fontId="28" fillId="24" borderId="16" xfId="0" applyFont="1" applyFill="1" applyBorder="1" applyAlignment="1">
      <alignment horizontal="left" vertical="center" wrapText="1"/>
    </xf>
    <xf numFmtId="0" fontId="30" fillId="0" borderId="4" xfId="49" applyFont="1" applyFill="1" applyBorder="1" applyAlignment="1">
      <alignment horizontal="left" vertical="center" wrapText="1"/>
    </xf>
    <xf numFmtId="4" fontId="34" fillId="25" borderId="4" xfId="0" applyNumberFormat="1" applyFont="1" applyFill="1" applyBorder="1" applyAlignment="1">
      <alignment horizontal="right" vertical="center" wrapText="1"/>
    </xf>
    <xf numFmtId="0" fontId="39" fillId="0" borderId="0" xfId="0" applyFont="1" applyBorder="1"/>
    <xf numFmtId="0" fontId="28" fillId="0" borderId="0" xfId="0" applyFont="1" applyFill="1" applyBorder="1" applyAlignment="1">
      <alignment horizontal="center" vertical="center" wrapText="1"/>
    </xf>
    <xf numFmtId="0" fontId="30" fillId="25" borderId="16" xfId="49" applyFont="1" applyFill="1" applyBorder="1" applyAlignment="1">
      <alignment horizontal="center" vertical="center" wrapText="1"/>
    </xf>
    <xf numFmtId="4" fontId="34" fillId="0" borderId="4" xfId="0" applyNumberFormat="1" applyFont="1" applyFill="1" applyBorder="1" applyAlignment="1">
      <alignment horizontal="left" vertical="center" wrapText="1"/>
    </xf>
    <xf numFmtId="0" fontId="28" fillId="24" borderId="18" xfId="0" applyFont="1" applyFill="1" applyBorder="1" applyAlignment="1">
      <alignment horizontal="left" vertical="center" wrapText="1"/>
    </xf>
    <xf numFmtId="0" fontId="0" fillId="0" borderId="0" xfId="0" applyFill="1"/>
    <xf numFmtId="0" fontId="28" fillId="0" borderId="18" xfId="0" applyFont="1" applyFill="1" applyBorder="1" applyAlignment="1">
      <alignment vertical="center" wrapText="1"/>
    </xf>
    <xf numFmtId="0" fontId="28" fillId="24" borderId="0" xfId="0" applyFont="1" applyFill="1" applyBorder="1" applyAlignment="1">
      <alignment horizontal="left" vertical="center" wrapText="1"/>
    </xf>
    <xf numFmtId="3" fontId="28" fillId="0" borderId="0" xfId="0" applyNumberFormat="1" applyFont="1" applyFill="1" applyBorder="1" applyAlignment="1">
      <alignment horizontal="left" vertical="center" wrapText="1"/>
    </xf>
    <xf numFmtId="0" fontId="28" fillId="24"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1" fillId="25" borderId="1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8" fillId="0" borderId="17" xfId="0" applyFont="1" applyFill="1" applyBorder="1" applyAlignment="1">
      <alignment horizontal="left" vertical="center" wrapText="1"/>
    </xf>
    <xf numFmtId="0" fontId="32" fillId="25" borderId="18" xfId="0" applyFont="1" applyFill="1" applyBorder="1" applyAlignment="1">
      <alignment horizontal="center" vertical="center" wrapText="1"/>
    </xf>
    <xf numFmtId="0" fontId="32" fillId="0" borderId="18" xfId="0" applyFont="1" applyFill="1" applyBorder="1" applyAlignment="1">
      <alignment horizontal="center" vertical="center" wrapText="1"/>
    </xf>
    <xf numFmtId="3" fontId="28" fillId="0" borderId="18" xfId="0" applyNumberFormat="1" applyFont="1" applyFill="1" applyBorder="1" applyAlignment="1">
      <alignment horizontal="left" vertical="center" wrapText="1"/>
    </xf>
    <xf numFmtId="3" fontId="28" fillId="25" borderId="18" xfId="0" applyNumberFormat="1" applyFont="1" applyFill="1" applyBorder="1" applyAlignment="1">
      <alignment horizontal="left" vertical="center" wrapText="1"/>
    </xf>
    <xf numFmtId="164" fontId="34" fillId="25" borderId="4" xfId="0" applyNumberFormat="1" applyFont="1" applyFill="1" applyBorder="1" applyAlignment="1">
      <alignment horizontal="left" vertical="center" wrapText="1"/>
    </xf>
    <xf numFmtId="3" fontId="28" fillId="0" borderId="0" xfId="0" applyNumberFormat="1" applyFont="1"/>
    <xf numFmtId="0" fontId="30" fillId="0" borderId="16" xfId="49" applyFont="1" applyFill="1" applyBorder="1" applyAlignment="1">
      <alignment horizontal="center" vertical="center" wrapText="1"/>
    </xf>
    <xf numFmtId="0" fontId="28" fillId="24"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24" borderId="4" xfId="0" applyFont="1" applyFill="1" applyBorder="1" applyAlignment="1">
      <alignment horizontal="right"/>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0" fillId="0" borderId="4" xfId="49"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0" fillId="0" borderId="4" xfId="0" applyBorder="1"/>
    <xf numFmtId="0" fontId="30" fillId="0" borderId="1" xfId="49" applyFont="1" applyFill="1" applyBorder="1" applyAlignment="1">
      <alignment horizontal="left" vertical="center" wrapText="1"/>
    </xf>
    <xf numFmtId="0" fontId="28" fillId="0" borderId="1" xfId="49" applyFont="1" applyFill="1" applyBorder="1" applyAlignment="1">
      <alignment horizontal="left" vertical="center" wrapText="1"/>
    </xf>
    <xf numFmtId="0" fontId="28" fillId="0" borderId="1" xfId="49" applyFont="1" applyFill="1" applyBorder="1" applyAlignment="1">
      <alignment horizontal="right" vertical="center" wrapText="1"/>
    </xf>
    <xf numFmtId="0" fontId="0" fillId="0" borderId="1" xfId="0" applyBorder="1"/>
    <xf numFmtId="0" fontId="28" fillId="24" borderId="1" xfId="0" applyFont="1" applyFill="1" applyBorder="1" applyAlignment="1">
      <alignment horizontal="left" vertical="center" wrapText="1"/>
    </xf>
    <xf numFmtId="3" fontId="38" fillId="0" borderId="1" xfId="0" applyNumberFormat="1" applyFont="1" applyFill="1" applyBorder="1" applyAlignment="1">
      <alignment horizontal="left" vertical="center" wrapText="1"/>
    </xf>
    <xf numFmtId="3" fontId="34" fillId="0" borderId="1" xfId="0" applyNumberFormat="1" applyFont="1" applyFill="1" applyBorder="1" applyAlignment="1">
      <alignment horizontal="left" vertical="center" wrapText="1"/>
    </xf>
    <xf numFmtId="1" fontId="34" fillId="24" borderId="4" xfId="0" applyNumberFormat="1" applyFont="1" applyFill="1" applyBorder="1" applyAlignment="1">
      <alignment horizontal="left" vertical="center" wrapText="1"/>
    </xf>
    <xf numFmtId="164" fontId="34" fillId="0" borderId="4" xfId="0" applyNumberFormat="1" applyFont="1" applyFill="1" applyBorder="1" applyAlignment="1">
      <alignment horizontal="left" vertical="center" wrapText="1"/>
    </xf>
    <xf numFmtId="164" fontId="34" fillId="24" borderId="4" xfId="0" applyNumberFormat="1"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4" xfId="0" applyFont="1" applyFill="1" applyBorder="1" applyAlignment="1">
      <alignment horizontal="left" vertical="center" wrapText="1"/>
    </xf>
    <xf numFmtId="3" fontId="34" fillId="25" borderId="4" xfId="0" applyNumberFormat="1" applyFont="1" applyFill="1" applyBorder="1" applyAlignment="1">
      <alignment horizontal="right" vertical="center" wrapText="1"/>
    </xf>
    <xf numFmtId="164" fontId="34" fillId="0" borderId="4" xfId="0" applyNumberFormat="1" applyFont="1" applyFill="1" applyBorder="1" applyAlignment="1">
      <alignment horizontal="right" vertical="center" wrapText="1"/>
    </xf>
    <xf numFmtId="165" fontId="34" fillId="24" borderId="4" xfId="0" applyNumberFormat="1" applyFont="1" applyFill="1" applyBorder="1" applyAlignment="1">
      <alignment horizontal="right" vertical="center" wrapText="1"/>
    </xf>
    <xf numFmtId="165" fontId="28" fillId="25" borderId="4" xfId="0" applyNumberFormat="1"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Alignment="1">
      <alignment horizontal="right"/>
    </xf>
    <xf numFmtId="164" fontId="28" fillId="24" borderId="4" xfId="0" applyNumberFormat="1" applyFont="1" applyFill="1" applyBorder="1" applyAlignment="1">
      <alignment horizontal="right" vertical="center" wrapText="1"/>
    </xf>
    <xf numFmtId="2" fontId="28" fillId="25" borderId="4" xfId="0" applyNumberFormat="1" applyFont="1" applyFill="1" applyBorder="1" applyAlignment="1">
      <alignment horizontal="right" vertical="center" wrapText="1"/>
    </xf>
    <xf numFmtId="2" fontId="28" fillId="24" borderId="4" xfId="0" applyNumberFormat="1" applyFont="1" applyFill="1" applyBorder="1" applyAlignment="1">
      <alignment horizontal="right" vertical="center" wrapText="1"/>
    </xf>
    <xf numFmtId="4" fontId="28" fillId="24" borderId="1" xfId="0" applyNumberFormat="1" applyFont="1" applyFill="1" applyBorder="1" applyAlignment="1">
      <alignment horizontal="right" vertical="center" wrapText="1"/>
    </xf>
    <xf numFmtId="3" fontId="33" fillId="25" borderId="4" xfId="0" applyNumberFormat="1" applyFont="1" applyFill="1" applyBorder="1" applyAlignment="1">
      <alignment horizontal="right" vertical="top" wrapText="1"/>
    </xf>
    <xf numFmtId="3" fontId="33" fillId="0" borderId="4" xfId="0" applyNumberFormat="1" applyFont="1" applyBorder="1" applyAlignment="1">
      <alignment horizontal="right" vertical="top" wrapText="1"/>
    </xf>
    <xf numFmtId="3" fontId="33" fillId="25" borderId="1" xfId="0" applyNumberFormat="1" applyFont="1" applyFill="1" applyBorder="1" applyAlignment="1">
      <alignment horizontal="right" vertical="center" wrapText="1"/>
    </xf>
    <xf numFmtId="3" fontId="33" fillId="24" borderId="4" xfId="0" applyNumberFormat="1" applyFont="1" applyFill="1" applyBorder="1" applyAlignment="1">
      <alignment horizontal="right" vertical="center" wrapText="1"/>
    </xf>
    <xf numFmtId="3" fontId="28" fillId="25" borderId="1" xfId="0" applyNumberFormat="1" applyFont="1" applyFill="1" applyBorder="1" applyAlignment="1">
      <alignment horizontal="right" vertical="center" wrapText="1"/>
    </xf>
    <xf numFmtId="3" fontId="28" fillId="24" borderId="4" xfId="0" applyNumberFormat="1" applyFont="1" applyFill="1" applyBorder="1" applyAlignment="1">
      <alignment horizontal="righ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3" fontId="34" fillId="0" borderId="4" xfId="0" applyNumberFormat="1" applyFont="1" applyFill="1" applyBorder="1" applyAlignment="1">
      <alignment horizontal="right" vertical="center" wrapText="1"/>
    </xf>
    <xf numFmtId="17" fontId="28" fillId="24" borderId="1" xfId="0" applyNumberFormat="1" applyFont="1" applyFill="1" applyBorder="1" applyAlignment="1">
      <alignment horizontal="left" vertical="center" wrapText="1"/>
    </xf>
    <xf numFmtId="4" fontId="34" fillId="0" borderId="4" xfId="0" applyNumberFormat="1" applyFont="1" applyFill="1" applyBorder="1" applyAlignment="1">
      <alignment horizontal="righ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5" fillId="0" borderId="0" xfId="0" applyFont="1" applyAlignment="1">
      <alignment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6" fillId="0" borderId="0" xfId="0" applyFont="1" applyAlignment="1">
      <alignment horizontal="left" wrapText="1"/>
    </xf>
    <xf numFmtId="0" fontId="3" fillId="0" borderId="2"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0" xfId="0" applyFont="1" applyAlignment="1">
      <alignment horizontal="center" vertical="top" wrapText="1"/>
    </xf>
    <xf numFmtId="0" fontId="4" fillId="0" borderId="3" xfId="0" applyFont="1" applyFill="1" applyBorder="1" applyAlignment="1">
      <alignment horizontal="left" vertical="top" wrapText="1"/>
    </xf>
    <xf numFmtId="3" fontId="28" fillId="0" borderId="2"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3" fontId="34" fillId="24" borderId="2" xfId="0" applyNumberFormat="1" applyFont="1" applyFill="1" applyBorder="1" applyAlignment="1">
      <alignment horizontal="center" vertical="center" wrapText="1"/>
    </xf>
    <xf numFmtId="3" fontId="34" fillId="24" borderId="1" xfId="0" applyNumberFormat="1" applyFont="1" applyFill="1" applyBorder="1" applyAlignment="1">
      <alignment horizontal="center" vertical="center" wrapText="1"/>
    </xf>
    <xf numFmtId="3" fontId="28" fillId="24" borderId="2" xfId="0" applyNumberFormat="1" applyFont="1" applyFill="1" applyBorder="1" applyAlignment="1">
      <alignment horizontal="center" vertical="center" wrapText="1"/>
    </xf>
    <xf numFmtId="3" fontId="28" fillId="24" borderId="1" xfId="0" applyNumberFormat="1" applyFont="1" applyFill="1" applyBorder="1" applyAlignment="1">
      <alignment horizontal="center" vertical="center" wrapText="1"/>
    </xf>
    <xf numFmtId="0" fontId="28" fillId="24" borderId="2" xfId="0" applyFont="1" applyFill="1" applyBorder="1" applyAlignment="1">
      <alignment horizontal="center" vertical="center" wrapText="1"/>
    </xf>
    <xf numFmtId="0" fontId="28" fillId="24" borderId="1" xfId="0" applyFont="1" applyFill="1" applyBorder="1" applyAlignment="1">
      <alignment horizontal="center" vertical="center" wrapText="1"/>
    </xf>
    <xf numFmtId="4" fontId="28" fillId="24" borderId="2" xfId="0" applyNumberFormat="1" applyFont="1" applyFill="1" applyBorder="1" applyAlignment="1">
      <alignment horizontal="center" vertical="center" wrapText="1"/>
    </xf>
    <xf numFmtId="4" fontId="28" fillId="24" borderId="1" xfId="0" applyNumberFormat="1" applyFont="1" applyFill="1" applyBorder="1" applyAlignment="1">
      <alignment horizontal="center" vertical="center" wrapText="1"/>
    </xf>
    <xf numFmtId="0" fontId="27" fillId="0" borderId="0" xfId="0" applyFont="1" applyAlignment="1">
      <alignment horizontal="center"/>
    </xf>
    <xf numFmtId="0" fontId="28" fillId="0" borderId="15"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0" fillId="0" borderId="16" xfId="49" applyFont="1" applyFill="1" applyBorder="1" applyAlignment="1">
      <alignment horizontal="center" vertical="center" wrapText="1"/>
    </xf>
    <xf numFmtId="0" fontId="30" fillId="0" borderId="18" xfId="49"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30" fillId="0" borderId="2" xfId="49" applyFont="1" applyFill="1" applyBorder="1" applyAlignment="1">
      <alignment horizontal="center" vertical="center" wrapText="1"/>
    </xf>
    <xf numFmtId="0" fontId="30" fillId="0" borderId="5" xfId="49" applyFont="1" applyFill="1" applyBorder="1" applyAlignment="1">
      <alignment horizontal="center" vertical="center" wrapText="1"/>
    </xf>
    <xf numFmtId="0" fontId="30" fillId="0" borderId="1" xfId="49"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28" fillId="25" borderId="18"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3" fontId="33" fillId="24" borderId="2" xfId="0" applyNumberFormat="1" applyFont="1" applyFill="1" applyBorder="1" applyAlignment="1">
      <alignment horizontal="center" vertical="top" wrapText="1"/>
    </xf>
    <xf numFmtId="3" fontId="33" fillId="24" borderId="1" xfId="0" applyNumberFormat="1" applyFont="1" applyFill="1" applyBorder="1" applyAlignment="1">
      <alignment horizontal="center" vertical="top" wrapText="1"/>
    </xf>
    <xf numFmtId="4" fontId="28" fillId="0" borderId="2"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0" fontId="28" fillId="24" borderId="5" xfId="0" applyFont="1" applyFill="1" applyBorder="1" applyAlignment="1">
      <alignment horizontal="left" vertical="center" wrapText="1"/>
    </xf>
    <xf numFmtId="0" fontId="28" fillId="24" borderId="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3" fontId="33" fillId="0" borderId="2"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3" fontId="33" fillId="24" borderId="2" xfId="0" applyNumberFormat="1" applyFont="1" applyFill="1" applyBorder="1" applyAlignment="1">
      <alignment horizontal="center" vertical="center" wrapText="1"/>
    </xf>
    <xf numFmtId="3" fontId="33" fillId="24" borderId="1" xfId="0" applyNumberFormat="1" applyFont="1" applyFill="1" applyBorder="1" applyAlignment="1">
      <alignment horizontal="center" vertical="center" wrapText="1"/>
    </xf>
    <xf numFmtId="4" fontId="33" fillId="24" borderId="2" xfId="0" applyNumberFormat="1" applyFont="1" applyFill="1" applyBorder="1" applyAlignment="1">
      <alignment horizontal="center" vertical="center" wrapText="1"/>
    </xf>
    <xf numFmtId="4" fontId="33" fillId="24" borderId="1" xfId="0" applyNumberFormat="1" applyFont="1" applyFill="1" applyBorder="1" applyAlignment="1">
      <alignment horizontal="center" vertical="center" wrapText="1"/>
    </xf>
    <xf numFmtId="0" fontId="28" fillId="25" borderId="19" xfId="0" applyFont="1" applyFill="1" applyBorder="1" applyAlignment="1">
      <alignment horizontal="center" vertical="center" wrapText="1"/>
    </xf>
    <xf numFmtId="0" fontId="28" fillId="25" borderId="20" xfId="0" applyFont="1" applyFill="1" applyBorder="1" applyAlignment="1">
      <alignment horizontal="center" vertical="center" wrapText="1"/>
    </xf>
    <xf numFmtId="164" fontId="34" fillId="0" borderId="2"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164" fontId="34" fillId="0" borderId="4" xfId="0" applyNumberFormat="1" applyFont="1" applyFill="1" applyBorder="1" applyAlignment="1">
      <alignment horizontal="center" vertical="center" wrapText="1"/>
    </xf>
    <xf numFmtId="0" fontId="30" fillId="0" borderId="4" xfId="49" applyFont="1" applyFill="1" applyBorder="1" applyAlignment="1">
      <alignment horizontal="center" vertical="center" wrapText="1"/>
    </xf>
    <xf numFmtId="0" fontId="32" fillId="0" borderId="2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17" xfId="0" applyFont="1" applyFill="1" applyBorder="1" applyAlignment="1">
      <alignment horizontal="left" vertical="center" wrapText="1"/>
    </xf>
    <xf numFmtId="164" fontId="38" fillId="24" borderId="2" xfId="0" applyNumberFormat="1" applyFont="1" applyFill="1" applyBorder="1" applyAlignment="1">
      <alignment horizontal="center" vertical="center" wrapText="1"/>
    </xf>
    <xf numFmtId="164" fontId="38" fillId="24" borderId="1" xfId="0" applyNumberFormat="1" applyFont="1" applyFill="1" applyBorder="1" applyAlignment="1">
      <alignment horizontal="center" vertical="center" wrapText="1"/>
    </xf>
    <xf numFmtId="164" fontId="34" fillId="24" borderId="4"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25"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cellXfs>
  <cellStyles count="87">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tyle1501597710134" xfId="19"/>
    <cellStyle name="style1504687549859" xfId="52"/>
    <cellStyle name="style1504687549921" xfId="53"/>
    <cellStyle name="style1504687549953" xfId="54"/>
    <cellStyle name="style1504687549999" xfId="55"/>
    <cellStyle name="style1504687550031" xfId="56"/>
    <cellStyle name="style1504687550078" xfId="57"/>
    <cellStyle name="style1504687550124" xfId="58"/>
    <cellStyle name="style1504687550156" xfId="59"/>
    <cellStyle name="style1504687550203" xfId="60"/>
    <cellStyle name="style1504687550234" xfId="61"/>
    <cellStyle name="style1504687550265" xfId="62"/>
    <cellStyle name="style1504687550359" xfId="63"/>
    <cellStyle name="style1504687550390" xfId="64"/>
    <cellStyle name="style1504687550421" xfId="65"/>
    <cellStyle name="style1504687550453" xfId="66"/>
    <cellStyle name="style1504687550484" xfId="67"/>
    <cellStyle name="style1504687550515" xfId="68"/>
    <cellStyle name="style1504687550546" xfId="69"/>
    <cellStyle name="style1504687550578" xfId="70"/>
    <cellStyle name="style1504687550906" xfId="71"/>
    <cellStyle name="style1504687550937" xfId="72"/>
    <cellStyle name="style1504687550953" xfId="73"/>
    <cellStyle name="style1504687550984" xfId="74"/>
    <cellStyle name="style1504687551015" xfId="75"/>
    <cellStyle name="style1504687551046" xfId="76"/>
    <cellStyle name="style1504687551078" xfId="77"/>
    <cellStyle name="style1504687551109" xfId="78"/>
    <cellStyle name="style1504687551140" xfId="79"/>
    <cellStyle name="style1504687551203" xfId="80"/>
    <cellStyle name="style1504687551234" xfId="81"/>
    <cellStyle name="style1504687551921" xfId="82"/>
    <cellStyle name="style1504687551953" xfId="83"/>
    <cellStyle name="style1504687555719" xfId="84"/>
    <cellStyle name="style1504687555781" xfId="85"/>
    <cellStyle name="style1504687555812" xfId="86"/>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Гиперссылка" xfId="49" builtinId="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3" xfId="38"/>
    <cellStyle name="Обычный 4" xfId="39"/>
    <cellStyle name="Обычный 5" xfId="40"/>
    <cellStyle name="Обычный 5 2" xfId="41"/>
    <cellStyle name="Обычный 6" xfId="51"/>
    <cellStyle name="Плохой 2" xfId="42"/>
    <cellStyle name="Пояснение 2" xfId="43"/>
    <cellStyle name="Примечание 2" xfId="44"/>
    <cellStyle name="Примечание 3" xfId="45"/>
    <cellStyle name="Процентный" xfId="50" builtinId="5"/>
    <cellStyle name="Связанная ячейка 2" xfId="46"/>
    <cellStyle name="Текст предупреждения 2" xfId="47"/>
    <cellStyle name="Хороший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0-30_&#1048;&#1085;&#1076;&#1080;&#1082;&#1072;&#1090;&#1086;&#1088;&#1099;%20&#1092;&#1080;&#1085;&#1072;&#1085;&#1089;&#1086;&#1074;&#1086;&#1081;%20&#1076;&#1086;&#1089;&#1090;&#1091;&#1087;&#1085;&#1086;&#1089;&#1090;&#1080;%20-%20&#1079;&#1072;&#1084;&#1077;&#1088;%202017%20&#1075;&#1086;&#1076;&#1072;%20-%20(&#1085;&#1072;%20&#1089;&#1072;&#1081;&#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мечания"/>
      <sheetName val="1 раздел"/>
      <sheetName val="2 раздел"/>
      <sheetName val="3 раздел"/>
      <sheetName val="4 раздел"/>
      <sheetName val="4 раздел-доп.2017"/>
      <sheetName val="Справочно"/>
    </sheetNames>
    <sheetDataSet>
      <sheetData sheetId="0"/>
      <sheetData sheetId="1">
        <row r="82">
          <cell r="F82">
            <v>850638707</v>
          </cell>
          <cell r="S82">
            <v>0</v>
          </cell>
        </row>
      </sheetData>
      <sheetData sheetId="2"/>
      <sheetData sheetId="3"/>
      <sheetData sheetId="4"/>
      <sheetData sheetId="5"/>
      <sheetData sheetId="6">
        <row r="5">
          <cell r="E5">
            <v>117230401</v>
          </cell>
          <cell r="S5">
            <v>7095924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5"/>
  <sheetViews>
    <sheetView workbookViewId="0">
      <selection sqref="A1:C1"/>
    </sheetView>
  </sheetViews>
  <sheetFormatPr defaultColWidth="0" defaultRowHeight="15" zeroHeight="1" x14ac:dyDescent="0.25"/>
  <cols>
    <col min="1" max="1" width="3.7109375" style="1" customWidth="1"/>
    <col min="2" max="2" width="52.140625" style="2" customWidth="1"/>
    <col min="3" max="3" width="60.42578125" customWidth="1"/>
    <col min="4" max="16384" width="9.140625" hidden="1"/>
  </cols>
  <sheetData>
    <row r="1" spans="1:3" ht="57.75" customHeight="1" x14ac:dyDescent="0.25">
      <c r="A1" s="208" t="s">
        <v>1071</v>
      </c>
      <c r="B1" s="208"/>
      <c r="C1" s="208"/>
    </row>
    <row r="2" spans="1:3" x14ac:dyDescent="0.25"/>
    <row r="3" spans="1:3" ht="15.75" x14ac:dyDescent="0.25">
      <c r="B3" s="3" t="s">
        <v>0</v>
      </c>
      <c r="C3" s="4"/>
    </row>
    <row r="4" spans="1:3" ht="31.5" customHeight="1" x14ac:dyDescent="0.25">
      <c r="B4" s="5" t="s">
        <v>1</v>
      </c>
      <c r="C4" s="6" t="s">
        <v>2</v>
      </c>
    </row>
    <row r="5" spans="1:3" ht="110.25" customHeight="1" x14ac:dyDescent="0.25">
      <c r="B5" s="5" t="s">
        <v>3</v>
      </c>
      <c r="C5" s="6" t="s">
        <v>4</v>
      </c>
    </row>
    <row r="6" spans="1:3" ht="31.5" customHeight="1" x14ac:dyDescent="0.25">
      <c r="B6" s="5" t="s">
        <v>5</v>
      </c>
      <c r="C6" s="6" t="s">
        <v>6</v>
      </c>
    </row>
    <row r="7" spans="1:3" ht="63" x14ac:dyDescent="0.25">
      <c r="B7" s="5" t="s">
        <v>7</v>
      </c>
      <c r="C7" s="6" t="s">
        <v>8</v>
      </c>
    </row>
    <row r="8" spans="1:3" ht="15.75" x14ac:dyDescent="0.25">
      <c r="B8" s="5" t="s">
        <v>9</v>
      </c>
      <c r="C8" s="6" t="s">
        <v>10</v>
      </c>
    </row>
    <row r="9" spans="1:3" x14ac:dyDescent="0.25">
      <c r="C9" s="7"/>
    </row>
    <row r="10" spans="1:3" ht="15.75" x14ac:dyDescent="0.25">
      <c r="B10" s="3" t="s">
        <v>11</v>
      </c>
      <c r="C10" s="8"/>
    </row>
    <row r="11" spans="1:3" ht="15.75" x14ac:dyDescent="0.25">
      <c r="B11" s="9" t="s">
        <v>12</v>
      </c>
      <c r="C11" s="6" t="s">
        <v>13</v>
      </c>
    </row>
    <row r="12" spans="1:3" ht="15.75" x14ac:dyDescent="0.25">
      <c r="B12" s="9" t="s">
        <v>14</v>
      </c>
      <c r="C12" s="6" t="s">
        <v>15</v>
      </c>
    </row>
    <row r="13" spans="1:3" ht="15.75" x14ac:dyDescent="0.25">
      <c r="B13" s="9" t="s">
        <v>16</v>
      </c>
      <c r="C13" s="6" t="s">
        <v>17</v>
      </c>
    </row>
    <row r="14" spans="1:3" ht="15.75" x14ac:dyDescent="0.25">
      <c r="B14" s="9" t="s">
        <v>18</v>
      </c>
      <c r="C14" s="6" t="s">
        <v>19</v>
      </c>
    </row>
    <row r="15" spans="1:3" ht="15.75" x14ac:dyDescent="0.25">
      <c r="B15" s="9" t="s">
        <v>20</v>
      </c>
      <c r="C15" s="6" t="s">
        <v>21</v>
      </c>
    </row>
    <row r="16" spans="1:3" ht="15.75" x14ac:dyDescent="0.25">
      <c r="B16" s="9" t="s">
        <v>22</v>
      </c>
      <c r="C16" s="6" t="s">
        <v>23</v>
      </c>
    </row>
    <row r="17" spans="1:3" ht="31.5" x14ac:dyDescent="0.25">
      <c r="B17" s="9" t="s">
        <v>24</v>
      </c>
      <c r="C17" s="6" t="s">
        <v>25</v>
      </c>
    </row>
    <row r="18" spans="1:3" ht="47.25" x14ac:dyDescent="0.25">
      <c r="B18" s="9" t="s">
        <v>26</v>
      </c>
      <c r="C18" s="6" t="s">
        <v>27</v>
      </c>
    </row>
    <row r="19" spans="1:3" ht="31.5" x14ac:dyDescent="0.25">
      <c r="B19" s="9" t="s">
        <v>28</v>
      </c>
      <c r="C19" s="6" t="s">
        <v>29</v>
      </c>
    </row>
    <row r="20" spans="1:3" ht="15.75" x14ac:dyDescent="0.25">
      <c r="B20" s="9" t="s">
        <v>30</v>
      </c>
      <c r="C20" s="6" t="s">
        <v>31</v>
      </c>
    </row>
    <row r="21" spans="1:3" ht="15.75" x14ac:dyDescent="0.25">
      <c r="B21" s="9" t="s">
        <v>32</v>
      </c>
      <c r="C21" s="6" t="s">
        <v>33</v>
      </c>
    </row>
    <row r="22" spans="1:3" ht="15.75" x14ac:dyDescent="0.25">
      <c r="B22" s="9" t="s">
        <v>34</v>
      </c>
      <c r="C22" s="6" t="s">
        <v>35</v>
      </c>
    </row>
    <row r="23" spans="1:3" ht="15.75" x14ac:dyDescent="0.25">
      <c r="B23" s="9" t="s">
        <v>36</v>
      </c>
      <c r="C23" s="6" t="s">
        <v>37</v>
      </c>
    </row>
    <row r="24" spans="1:3" ht="15.75" x14ac:dyDescent="0.25">
      <c r="B24" s="9" t="s">
        <v>38</v>
      </c>
      <c r="C24" s="6" t="s">
        <v>39</v>
      </c>
    </row>
    <row r="25" spans="1:3" ht="15.75" x14ac:dyDescent="0.25">
      <c r="B25" s="9" t="s">
        <v>40</v>
      </c>
      <c r="C25" s="6" t="s">
        <v>41</v>
      </c>
    </row>
    <row r="26" spans="1:3" ht="15.75" x14ac:dyDescent="0.25">
      <c r="B26" s="9" t="s">
        <v>42</v>
      </c>
      <c r="C26" s="6" t="s">
        <v>43</v>
      </c>
    </row>
    <row r="27" spans="1:3" ht="15.75" x14ac:dyDescent="0.25">
      <c r="B27" s="9" t="s">
        <v>44</v>
      </c>
      <c r="C27" s="6" t="s">
        <v>45</v>
      </c>
    </row>
    <row r="28" spans="1:3" ht="31.5" x14ac:dyDescent="0.25">
      <c r="B28" s="9" t="s">
        <v>46</v>
      </c>
      <c r="C28" s="6" t="s">
        <v>47</v>
      </c>
    </row>
    <row r="29" spans="1:3" x14ac:dyDescent="0.25"/>
    <row r="30" spans="1:3" ht="15.75" customHeight="1" x14ac:dyDescent="0.25">
      <c r="B30" s="209" t="s">
        <v>48</v>
      </c>
      <c r="C30" s="209"/>
    </row>
    <row r="31" spans="1:3" ht="32.25" customHeight="1" x14ac:dyDescent="0.25">
      <c r="A31" s="10"/>
      <c r="B31" s="201" t="s">
        <v>1047</v>
      </c>
      <c r="C31" s="199"/>
    </row>
    <row r="32" spans="1:3" ht="31.5" customHeight="1" x14ac:dyDescent="0.25">
      <c r="A32" s="10">
        <v>1</v>
      </c>
      <c r="B32" s="201" t="s">
        <v>49</v>
      </c>
      <c r="C32" s="199"/>
    </row>
    <row r="33" spans="1:3" ht="78.75" customHeight="1" x14ac:dyDescent="0.25">
      <c r="A33" s="10">
        <v>2</v>
      </c>
      <c r="B33" s="201" t="s">
        <v>50</v>
      </c>
      <c r="C33" s="199"/>
    </row>
    <row r="34" spans="1:3" ht="177" customHeight="1" x14ac:dyDescent="0.25">
      <c r="A34" s="10">
        <v>3</v>
      </c>
      <c r="B34" s="201" t="s">
        <v>51</v>
      </c>
      <c r="C34" s="199"/>
    </row>
    <row r="35" spans="1:3" ht="47.25" customHeight="1" x14ac:dyDescent="0.25">
      <c r="A35" s="10">
        <v>4</v>
      </c>
      <c r="B35" s="206" t="s">
        <v>1304</v>
      </c>
      <c r="C35" s="207"/>
    </row>
    <row r="36" spans="1:3" ht="15.75" x14ac:dyDescent="0.25">
      <c r="A36" s="10">
        <v>5</v>
      </c>
      <c r="B36" s="201" t="s">
        <v>52</v>
      </c>
      <c r="C36" s="199"/>
    </row>
    <row r="37" spans="1:3" ht="47.25" customHeight="1" x14ac:dyDescent="0.25">
      <c r="A37" s="10">
        <v>6</v>
      </c>
      <c r="B37" s="201" t="s">
        <v>53</v>
      </c>
      <c r="C37" s="199"/>
    </row>
    <row r="38" spans="1:3" ht="47.25" customHeight="1" x14ac:dyDescent="0.25">
      <c r="A38" s="10">
        <v>7</v>
      </c>
      <c r="B38" s="199" t="s">
        <v>54</v>
      </c>
      <c r="C38" s="200"/>
    </row>
    <row r="39" spans="1:3" ht="30.75" customHeight="1" x14ac:dyDescent="0.25">
      <c r="A39" s="10">
        <v>8</v>
      </c>
      <c r="B39" s="199" t="s">
        <v>55</v>
      </c>
      <c r="C39" s="200"/>
    </row>
    <row r="40" spans="1:3" ht="18.75" customHeight="1" x14ac:dyDescent="0.25">
      <c r="A40" s="10">
        <v>9</v>
      </c>
      <c r="B40" s="199" t="s">
        <v>1265</v>
      </c>
      <c r="C40" s="200"/>
    </row>
    <row r="41" spans="1:3" ht="17.25" customHeight="1" x14ac:dyDescent="0.25">
      <c r="A41" s="10">
        <v>10</v>
      </c>
      <c r="B41" s="201" t="s">
        <v>1305</v>
      </c>
      <c r="C41" s="199"/>
    </row>
    <row r="42" spans="1:3" ht="142.5" customHeight="1" x14ac:dyDescent="0.25">
      <c r="A42" s="10">
        <v>11</v>
      </c>
      <c r="B42" s="201" t="s">
        <v>56</v>
      </c>
      <c r="C42" s="199"/>
    </row>
    <row r="43" spans="1:3" ht="69" customHeight="1" x14ac:dyDescent="0.25">
      <c r="A43" s="10">
        <v>12</v>
      </c>
      <c r="B43" s="199" t="s">
        <v>1306</v>
      </c>
      <c r="C43" s="200"/>
    </row>
    <row r="44" spans="1:3" ht="16.5" customHeight="1" x14ac:dyDescent="0.25">
      <c r="A44" s="10">
        <v>13</v>
      </c>
      <c r="B44" s="199" t="s">
        <v>1264</v>
      </c>
      <c r="C44" s="200"/>
    </row>
    <row r="45" spans="1:3" ht="66.75" customHeight="1" x14ac:dyDescent="0.25">
      <c r="A45" s="10">
        <v>14</v>
      </c>
      <c r="B45" s="201" t="s">
        <v>57</v>
      </c>
      <c r="C45" s="199"/>
    </row>
    <row r="46" spans="1:3" ht="15.75" x14ac:dyDescent="0.25">
      <c r="A46" s="10">
        <v>15</v>
      </c>
      <c r="B46" s="201" t="s">
        <v>1307</v>
      </c>
      <c r="C46" s="199"/>
    </row>
    <row r="47" spans="1:3" ht="31.5" customHeight="1" x14ac:dyDescent="0.25">
      <c r="A47" s="10">
        <v>16</v>
      </c>
      <c r="B47" s="199" t="s">
        <v>58</v>
      </c>
      <c r="C47" s="200"/>
    </row>
    <row r="48" spans="1:3" ht="31.5" customHeight="1" x14ac:dyDescent="0.25">
      <c r="A48" s="10">
        <v>17</v>
      </c>
      <c r="B48" s="201" t="s">
        <v>1162</v>
      </c>
      <c r="C48" s="199"/>
    </row>
    <row r="49" spans="1:3" ht="47.25" customHeight="1" x14ac:dyDescent="0.25">
      <c r="A49" s="10">
        <v>18</v>
      </c>
      <c r="B49" s="201" t="s">
        <v>59</v>
      </c>
      <c r="C49" s="199"/>
    </row>
    <row r="50" spans="1:3" ht="173.25" customHeight="1" x14ac:dyDescent="0.25">
      <c r="A50" s="10">
        <v>19</v>
      </c>
      <c r="B50" s="206" t="s">
        <v>1048</v>
      </c>
      <c r="C50" s="207"/>
    </row>
    <row r="51" spans="1:3" ht="110.25" customHeight="1" x14ac:dyDescent="0.25">
      <c r="A51" s="10">
        <v>20</v>
      </c>
      <c r="B51" s="201" t="s">
        <v>1049</v>
      </c>
      <c r="C51" s="199"/>
    </row>
    <row r="52" spans="1:3" ht="149.25" customHeight="1" x14ac:dyDescent="0.25">
      <c r="A52" s="10">
        <v>21</v>
      </c>
      <c r="B52" s="201" t="s">
        <v>60</v>
      </c>
      <c r="C52" s="199"/>
    </row>
    <row r="53" spans="1:3" ht="96" customHeight="1" x14ac:dyDescent="0.25">
      <c r="A53" s="10">
        <v>22</v>
      </c>
      <c r="B53" s="201" t="s">
        <v>61</v>
      </c>
      <c r="C53" s="199"/>
    </row>
    <row r="54" spans="1:3" ht="31.5" customHeight="1" x14ac:dyDescent="0.25">
      <c r="A54" s="10">
        <v>23</v>
      </c>
      <c r="B54" s="201" t="s">
        <v>1159</v>
      </c>
      <c r="C54" s="199"/>
    </row>
    <row r="55" spans="1:3" ht="47.25" customHeight="1" x14ac:dyDescent="0.25">
      <c r="A55" s="10">
        <v>24</v>
      </c>
      <c r="B55" s="201" t="s">
        <v>1160</v>
      </c>
      <c r="C55" s="199"/>
    </row>
    <row r="56" spans="1:3" ht="33" customHeight="1" x14ac:dyDescent="0.25">
      <c r="A56" s="10">
        <v>25</v>
      </c>
      <c r="B56" s="201" t="s">
        <v>1161</v>
      </c>
      <c r="C56" s="199"/>
    </row>
    <row r="57" spans="1:3" ht="47.25" customHeight="1" x14ac:dyDescent="0.25">
      <c r="A57" s="10">
        <v>26</v>
      </c>
      <c r="B57" s="199" t="s">
        <v>62</v>
      </c>
      <c r="C57" s="200"/>
    </row>
    <row r="58" spans="1:3" ht="160.5" customHeight="1" x14ac:dyDescent="0.25">
      <c r="A58" s="10">
        <v>27</v>
      </c>
      <c r="B58" s="201" t="s">
        <v>63</v>
      </c>
      <c r="C58" s="199"/>
    </row>
    <row r="59" spans="1:3" ht="335.25" customHeight="1" x14ac:dyDescent="0.25">
      <c r="A59" s="10">
        <v>28</v>
      </c>
      <c r="B59" s="201" t="s">
        <v>64</v>
      </c>
      <c r="C59" s="199"/>
    </row>
    <row r="60" spans="1:3" ht="35.25" customHeight="1" x14ac:dyDescent="0.25">
      <c r="A60" s="10">
        <v>29</v>
      </c>
      <c r="B60" s="199" t="s">
        <v>65</v>
      </c>
      <c r="C60" s="200"/>
    </row>
    <row r="61" spans="1:3" ht="47.25" customHeight="1" x14ac:dyDescent="0.25">
      <c r="A61" s="10">
        <v>30</v>
      </c>
      <c r="B61" s="201" t="s">
        <v>66</v>
      </c>
      <c r="C61" s="199"/>
    </row>
    <row r="62" spans="1:3" ht="47.25" customHeight="1" x14ac:dyDescent="0.25">
      <c r="A62" s="10">
        <v>31</v>
      </c>
      <c r="B62" s="199" t="s">
        <v>67</v>
      </c>
      <c r="C62" s="200"/>
    </row>
    <row r="63" spans="1:3" ht="79.5" customHeight="1" x14ac:dyDescent="0.25">
      <c r="A63" s="10">
        <v>32</v>
      </c>
      <c r="B63" s="201" t="s">
        <v>68</v>
      </c>
      <c r="C63" s="199"/>
    </row>
    <row r="64" spans="1:3" ht="81" customHeight="1" x14ac:dyDescent="0.25">
      <c r="A64" s="10">
        <v>33</v>
      </c>
      <c r="B64" s="201" t="s">
        <v>69</v>
      </c>
      <c r="C64" s="199"/>
    </row>
    <row r="65" spans="1:3" ht="31.5" customHeight="1" x14ac:dyDescent="0.25">
      <c r="A65" s="10">
        <v>34</v>
      </c>
      <c r="B65" s="201" t="s">
        <v>70</v>
      </c>
      <c r="C65" s="199"/>
    </row>
    <row r="66" spans="1:3" ht="31.5" customHeight="1" x14ac:dyDescent="0.25">
      <c r="A66" s="10">
        <v>35</v>
      </c>
      <c r="B66" s="201" t="s">
        <v>71</v>
      </c>
      <c r="C66" s="199"/>
    </row>
    <row r="67" spans="1:3" ht="17.25" customHeight="1" x14ac:dyDescent="0.25">
      <c r="A67" s="10">
        <v>36</v>
      </c>
      <c r="B67" s="203" t="s">
        <v>72</v>
      </c>
      <c r="C67" s="204"/>
    </row>
    <row r="68" spans="1:3" ht="205.5" customHeight="1" x14ac:dyDescent="0.25">
      <c r="A68" s="10">
        <v>37</v>
      </c>
      <c r="B68" s="201" t="s">
        <v>1050</v>
      </c>
      <c r="C68" s="199"/>
    </row>
    <row r="69" spans="1:3" ht="63" customHeight="1" x14ac:dyDescent="0.25">
      <c r="A69" s="10">
        <v>38</v>
      </c>
      <c r="B69" s="201" t="s">
        <v>1066</v>
      </c>
      <c r="C69" s="199"/>
    </row>
    <row r="70" spans="1:3" ht="63.75" customHeight="1" x14ac:dyDescent="0.25">
      <c r="A70" s="10">
        <v>39</v>
      </c>
      <c r="B70" s="201" t="s">
        <v>1067</v>
      </c>
      <c r="C70" s="199"/>
    </row>
    <row r="71" spans="1:3" ht="96" customHeight="1" x14ac:dyDescent="0.25">
      <c r="A71" s="10">
        <v>40</v>
      </c>
      <c r="B71" s="199" t="s">
        <v>1068</v>
      </c>
      <c r="C71" s="205"/>
    </row>
    <row r="72" spans="1:3" ht="91.5" customHeight="1" x14ac:dyDescent="0.25">
      <c r="A72" s="10">
        <v>41</v>
      </c>
      <c r="B72" s="199" t="s">
        <v>1069</v>
      </c>
      <c r="C72" s="200"/>
    </row>
    <row r="73" spans="1:3" ht="82.5" customHeight="1" x14ac:dyDescent="0.25">
      <c r="A73" s="10">
        <v>42</v>
      </c>
      <c r="B73" s="199" t="s">
        <v>73</v>
      </c>
      <c r="C73" s="200"/>
    </row>
    <row r="74" spans="1:3" ht="80.25" customHeight="1" x14ac:dyDescent="0.25">
      <c r="A74" s="10">
        <v>43</v>
      </c>
      <c r="B74" s="199" t="s">
        <v>1070</v>
      </c>
      <c r="C74" s="200"/>
    </row>
    <row r="75" spans="1:3" ht="63" customHeight="1" x14ac:dyDescent="0.25">
      <c r="A75" s="10">
        <v>44</v>
      </c>
      <c r="B75" s="201" t="s">
        <v>74</v>
      </c>
      <c r="C75" s="199"/>
    </row>
    <row r="76" spans="1:3" ht="47.25" customHeight="1" x14ac:dyDescent="0.25">
      <c r="A76" s="10">
        <v>45</v>
      </c>
      <c r="B76" s="201" t="s">
        <v>75</v>
      </c>
      <c r="C76" s="199"/>
    </row>
    <row r="77" spans="1:3" hidden="1" x14ac:dyDescent="0.25"/>
    <row r="78" spans="1:3" hidden="1" x14ac:dyDescent="0.25"/>
    <row r="79" spans="1:3" ht="46.5" hidden="1" customHeight="1" x14ac:dyDescent="0.25">
      <c r="B79" s="202"/>
      <c r="C79" s="202"/>
    </row>
    <row r="80" spans="1:3" hidden="1" x14ac:dyDescent="0.25"/>
    <row r="81" spans="2:2" hidden="1" x14ac:dyDescent="0.25"/>
    <row r="82" spans="2:2" hidden="1" x14ac:dyDescent="0.25"/>
    <row r="83" spans="2:2" hidden="1" x14ac:dyDescent="0.25">
      <c r="B83" s="11"/>
    </row>
    <row r="84" spans="2:2" hidden="1" x14ac:dyDescent="0.25"/>
    <row r="85" spans="2:2" hidden="1" x14ac:dyDescent="0.25"/>
  </sheetData>
  <sheetProtection password="FA90" sheet="1" objects="1" scenarios="1" selectLockedCells="1" selectUnlockedCells="1"/>
  <mergeCells count="49">
    <mergeCell ref="B34:C34"/>
    <mergeCell ref="A1:C1"/>
    <mergeCell ref="B30:C30"/>
    <mergeCell ref="B31:C31"/>
    <mergeCell ref="B32:C32"/>
    <mergeCell ref="B33:C33"/>
    <mergeCell ref="B48:C48"/>
    <mergeCell ref="B35:C35"/>
    <mergeCell ref="B36:C36"/>
    <mergeCell ref="B37:C37"/>
    <mergeCell ref="B38:C38"/>
    <mergeCell ref="B39:C39"/>
    <mergeCell ref="B41:C41"/>
    <mergeCell ref="B42:C42"/>
    <mergeCell ref="B43:C43"/>
    <mergeCell ref="B45:C45"/>
    <mergeCell ref="B46:C46"/>
    <mergeCell ref="B47:C47"/>
    <mergeCell ref="B44:C44"/>
    <mergeCell ref="B40:C40"/>
    <mergeCell ref="B60:C60"/>
    <mergeCell ref="B49:C49"/>
    <mergeCell ref="B50:C50"/>
    <mergeCell ref="B51:C51"/>
    <mergeCell ref="B52:C52"/>
    <mergeCell ref="B53:C53"/>
    <mergeCell ref="B54:C54"/>
    <mergeCell ref="B55:C55"/>
    <mergeCell ref="B56:C56"/>
    <mergeCell ref="B57:C57"/>
    <mergeCell ref="B58:C58"/>
    <mergeCell ref="B59:C59"/>
    <mergeCell ref="B72:C72"/>
    <mergeCell ref="B61:C61"/>
    <mergeCell ref="B62:C62"/>
    <mergeCell ref="B63:C63"/>
    <mergeCell ref="B64:C64"/>
    <mergeCell ref="B65:C65"/>
    <mergeCell ref="B66:C66"/>
    <mergeCell ref="B67:C67"/>
    <mergeCell ref="B68:C68"/>
    <mergeCell ref="B69:C69"/>
    <mergeCell ref="B70:C70"/>
    <mergeCell ref="B71:C71"/>
    <mergeCell ref="B73:C73"/>
    <mergeCell ref="B74:C74"/>
    <mergeCell ref="B75:C75"/>
    <mergeCell ref="B76:C76"/>
    <mergeCell ref="B79:C79"/>
  </mergeCells>
  <pageMargins left="0.70866141732283472" right="0.70866141732283472" top="0.74803149606299213" bottom="0.74803149606299213" header="0.31496062992125984" footer="0.31496062992125984"/>
  <pageSetup paperSize="9" scale="55" firstPageNumber="13" fitToHeight="3"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tabSelected="1" zoomScale="50" zoomScaleNormal="50" workbookViewId="0">
      <selection sqref="A1:Z1"/>
    </sheetView>
  </sheetViews>
  <sheetFormatPr defaultColWidth="0" defaultRowHeight="15" zeroHeight="1" x14ac:dyDescent="0.25"/>
  <cols>
    <col min="1" max="1" width="28" style="56" customWidth="1"/>
    <col min="2" max="2" width="78.28515625" style="56" customWidth="1"/>
    <col min="3" max="3" width="30.85546875" style="56" customWidth="1"/>
    <col min="4" max="4" width="29.140625" style="56" customWidth="1"/>
    <col min="5" max="5" width="20.28515625" style="56" customWidth="1"/>
    <col min="6" max="14" width="22.42578125" style="56" customWidth="1"/>
    <col min="15" max="15" width="22.42578125" style="57" customWidth="1"/>
    <col min="16" max="25" width="22.42578125" style="56" customWidth="1"/>
    <col min="26" max="26" width="22.42578125" style="56" hidden="1" customWidth="1"/>
    <col min="27" max="16384" width="9.140625" hidden="1"/>
  </cols>
  <sheetData>
    <row r="1" spans="1:26" ht="27" x14ac:dyDescent="0.35">
      <c r="A1" s="220" t="s">
        <v>76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row>
    <row r="2" spans="1:26" ht="20.25" x14ac:dyDescent="0.25">
      <c r="A2" s="12"/>
      <c r="B2" s="12"/>
      <c r="C2" s="12"/>
      <c r="D2" s="12"/>
      <c r="E2" s="12"/>
      <c r="F2" s="12"/>
      <c r="G2" s="12"/>
      <c r="H2" s="12"/>
      <c r="I2" s="12"/>
      <c r="J2" s="12"/>
      <c r="K2" s="12"/>
      <c r="L2" s="12"/>
      <c r="M2" s="12"/>
      <c r="N2" s="12"/>
      <c r="O2" s="13"/>
      <c r="P2" s="12"/>
      <c r="Q2" s="12"/>
      <c r="R2" s="12"/>
      <c r="S2" s="12"/>
      <c r="T2" s="12"/>
      <c r="U2" s="12"/>
      <c r="V2" s="12"/>
      <c r="W2" s="12"/>
      <c r="X2" s="12"/>
      <c r="Y2" s="12"/>
      <c r="Z2" s="12"/>
    </row>
    <row r="3" spans="1:26" ht="20.25" x14ac:dyDescent="0.25">
      <c r="A3" s="221" t="s">
        <v>77</v>
      </c>
      <c r="B3" s="223" t="s">
        <v>78</v>
      </c>
      <c r="C3" s="225" t="s">
        <v>79</v>
      </c>
      <c r="D3" s="225" t="s">
        <v>80</v>
      </c>
      <c r="E3" s="225" t="s">
        <v>81</v>
      </c>
      <c r="F3" s="227" t="s">
        <v>82</v>
      </c>
      <c r="G3" s="228"/>
      <c r="H3" s="228"/>
      <c r="I3" s="228"/>
      <c r="J3" s="228"/>
      <c r="K3" s="228"/>
      <c r="L3" s="228"/>
      <c r="M3" s="228"/>
      <c r="N3" s="228"/>
      <c r="O3" s="227" t="s">
        <v>83</v>
      </c>
      <c r="P3" s="228"/>
      <c r="Q3" s="228"/>
      <c r="R3" s="228"/>
      <c r="S3" s="228"/>
      <c r="T3" s="228"/>
      <c r="U3" s="228"/>
      <c r="V3" s="228"/>
      <c r="W3" s="228"/>
      <c r="X3" s="229"/>
      <c r="Y3" s="230" t="s">
        <v>84</v>
      </c>
      <c r="Z3" s="12"/>
    </row>
    <row r="4" spans="1:26" ht="209.25" customHeight="1" x14ac:dyDescent="0.25">
      <c r="A4" s="222"/>
      <c r="B4" s="224"/>
      <c r="C4" s="226"/>
      <c r="D4" s="226"/>
      <c r="E4" s="226"/>
      <c r="F4" s="14" t="s">
        <v>85</v>
      </c>
      <c r="G4" s="15" t="s">
        <v>86</v>
      </c>
      <c r="H4" s="16" t="s">
        <v>32</v>
      </c>
      <c r="I4" s="16" t="s">
        <v>34</v>
      </c>
      <c r="J4" s="16" t="s">
        <v>36</v>
      </c>
      <c r="K4" s="16" t="s">
        <v>38</v>
      </c>
      <c r="L4" s="16" t="s">
        <v>40</v>
      </c>
      <c r="M4" s="16" t="s">
        <v>42</v>
      </c>
      <c r="N4" s="16" t="s">
        <v>44</v>
      </c>
      <c r="O4" s="14" t="s">
        <v>85</v>
      </c>
      <c r="P4" s="15" t="s">
        <v>86</v>
      </c>
      <c r="Q4" s="16" t="s">
        <v>32</v>
      </c>
      <c r="R4" s="16" t="s">
        <v>34</v>
      </c>
      <c r="S4" s="16" t="s">
        <v>46</v>
      </c>
      <c r="T4" s="16" t="s">
        <v>36</v>
      </c>
      <c r="U4" s="16" t="s">
        <v>38</v>
      </c>
      <c r="V4" s="16" t="s">
        <v>40</v>
      </c>
      <c r="W4" s="16" t="s">
        <v>42</v>
      </c>
      <c r="X4" s="17" t="s">
        <v>44</v>
      </c>
      <c r="Y4" s="231"/>
      <c r="Z4" s="12"/>
    </row>
    <row r="5" spans="1:26" ht="20.25" x14ac:dyDescent="0.25">
      <c r="A5" s="18" t="s">
        <v>87</v>
      </c>
      <c r="B5" s="232" t="s">
        <v>88</v>
      </c>
      <c r="C5" s="233"/>
      <c r="D5" s="233"/>
      <c r="E5" s="234"/>
      <c r="F5" s="19"/>
      <c r="G5" s="20"/>
      <c r="H5" s="20"/>
      <c r="I5" s="20"/>
      <c r="J5" s="20"/>
      <c r="K5" s="20"/>
      <c r="L5" s="20"/>
      <c r="M5" s="20"/>
      <c r="N5" s="20"/>
      <c r="O5" s="21"/>
      <c r="P5" s="22"/>
      <c r="Q5" s="23"/>
      <c r="R5" s="23"/>
      <c r="S5" s="23"/>
      <c r="T5" s="23"/>
      <c r="U5" s="23"/>
      <c r="V5" s="23"/>
      <c r="W5" s="23"/>
      <c r="X5" s="23"/>
      <c r="Y5" s="24"/>
      <c r="Z5" s="12"/>
    </row>
    <row r="6" spans="1:26" ht="20.25" x14ac:dyDescent="0.25">
      <c r="A6" s="18" t="s">
        <v>89</v>
      </c>
      <c r="B6" s="25" t="s">
        <v>90</v>
      </c>
      <c r="C6" s="25" t="s">
        <v>91</v>
      </c>
      <c r="D6" s="25" t="s">
        <v>92</v>
      </c>
      <c r="E6" s="25" t="s">
        <v>93</v>
      </c>
      <c r="F6" s="26">
        <v>623</v>
      </c>
      <c r="G6" s="27">
        <v>358</v>
      </c>
      <c r="H6" s="27">
        <v>49</v>
      </c>
      <c r="I6" s="27">
        <v>38</v>
      </c>
      <c r="J6" s="27">
        <v>17</v>
      </c>
      <c r="K6" s="27">
        <v>77</v>
      </c>
      <c r="L6" s="27">
        <v>29</v>
      </c>
      <c r="M6" s="27">
        <v>37</v>
      </c>
      <c r="N6" s="27">
        <v>18</v>
      </c>
      <c r="O6" s="26">
        <v>733</v>
      </c>
      <c r="P6" s="27">
        <v>434</v>
      </c>
      <c r="Q6" s="27">
        <v>60</v>
      </c>
      <c r="R6" s="27">
        <v>37</v>
      </c>
      <c r="S6" s="27">
        <v>5</v>
      </c>
      <c r="T6" s="27">
        <v>22</v>
      </c>
      <c r="U6" s="27">
        <v>85</v>
      </c>
      <c r="V6" s="27">
        <v>32</v>
      </c>
      <c r="W6" s="27">
        <v>41</v>
      </c>
      <c r="X6" s="27">
        <v>17</v>
      </c>
      <c r="Y6" s="24">
        <v>834</v>
      </c>
      <c r="Z6" s="12"/>
    </row>
    <row r="7" spans="1:26" ht="60.75" customHeight="1" x14ac:dyDescent="0.25">
      <c r="A7" s="28" t="s">
        <v>94</v>
      </c>
      <c r="B7" s="29" t="s">
        <v>95</v>
      </c>
      <c r="C7" s="25" t="s">
        <v>91</v>
      </c>
      <c r="D7" s="25" t="s">
        <v>92</v>
      </c>
      <c r="E7" s="25" t="s">
        <v>93</v>
      </c>
      <c r="F7" s="26">
        <v>60</v>
      </c>
      <c r="G7" s="30">
        <v>28</v>
      </c>
      <c r="H7" s="30">
        <v>8</v>
      </c>
      <c r="I7" s="30">
        <v>3</v>
      </c>
      <c r="J7" s="30">
        <v>1</v>
      </c>
      <c r="K7" s="30">
        <v>5</v>
      </c>
      <c r="L7" s="30">
        <v>10</v>
      </c>
      <c r="M7" s="30">
        <v>4</v>
      </c>
      <c r="N7" s="30">
        <v>1</v>
      </c>
      <c r="O7" s="36">
        <v>64</v>
      </c>
      <c r="P7" s="45">
        <v>34</v>
      </c>
      <c r="Q7" s="45">
        <v>8</v>
      </c>
      <c r="R7" s="45">
        <v>1</v>
      </c>
      <c r="S7" s="45">
        <v>1</v>
      </c>
      <c r="T7" s="45">
        <v>1</v>
      </c>
      <c r="U7" s="45">
        <v>6</v>
      </c>
      <c r="V7" s="45">
        <v>8</v>
      </c>
      <c r="W7" s="45">
        <v>4</v>
      </c>
      <c r="X7" s="45">
        <v>1</v>
      </c>
      <c r="Y7" s="26" t="s">
        <v>96</v>
      </c>
      <c r="Z7" s="12"/>
    </row>
    <row r="8" spans="1:26" ht="40.5" x14ac:dyDescent="0.25">
      <c r="A8" s="28" t="s">
        <v>97</v>
      </c>
      <c r="B8" s="29" t="s">
        <v>98</v>
      </c>
      <c r="C8" s="25" t="s">
        <v>91</v>
      </c>
      <c r="D8" s="25" t="s">
        <v>92</v>
      </c>
      <c r="E8" s="25" t="s">
        <v>93</v>
      </c>
      <c r="F8" s="26">
        <v>434</v>
      </c>
      <c r="G8" s="27">
        <v>236</v>
      </c>
      <c r="H8" s="27">
        <v>34</v>
      </c>
      <c r="I8" s="27">
        <v>27</v>
      </c>
      <c r="J8" s="27">
        <v>9</v>
      </c>
      <c r="K8" s="27">
        <v>64</v>
      </c>
      <c r="L8" s="27">
        <v>23</v>
      </c>
      <c r="M8" s="27">
        <v>25</v>
      </c>
      <c r="N8" s="27">
        <v>16</v>
      </c>
      <c r="O8" s="26">
        <v>522</v>
      </c>
      <c r="P8" s="27">
        <v>298</v>
      </c>
      <c r="Q8" s="27">
        <v>43</v>
      </c>
      <c r="R8" s="214">
        <v>28</v>
      </c>
      <c r="S8" s="215"/>
      <c r="T8" s="27">
        <v>11</v>
      </c>
      <c r="U8" s="27">
        <v>74</v>
      </c>
      <c r="V8" s="27">
        <v>25</v>
      </c>
      <c r="W8" s="27">
        <v>27</v>
      </c>
      <c r="X8" s="27">
        <v>16</v>
      </c>
      <c r="Y8" s="26">
        <v>588</v>
      </c>
      <c r="Z8" s="12"/>
    </row>
    <row r="9" spans="1:26" ht="40.5" x14ac:dyDescent="0.25">
      <c r="A9" s="28" t="s">
        <v>99</v>
      </c>
      <c r="B9" s="29" t="s">
        <v>100</v>
      </c>
      <c r="C9" s="25" t="s">
        <v>91</v>
      </c>
      <c r="D9" s="25" t="s">
        <v>92</v>
      </c>
      <c r="E9" s="25" t="s">
        <v>93</v>
      </c>
      <c r="F9" s="26">
        <v>416</v>
      </c>
      <c r="G9" s="27">
        <v>223</v>
      </c>
      <c r="H9" s="27">
        <v>31</v>
      </c>
      <c r="I9" s="27">
        <v>27</v>
      </c>
      <c r="J9" s="27">
        <v>9</v>
      </c>
      <c r="K9" s="27">
        <v>60</v>
      </c>
      <c r="L9" s="27">
        <v>24</v>
      </c>
      <c r="M9" s="27">
        <v>26</v>
      </c>
      <c r="N9" s="27">
        <v>16</v>
      </c>
      <c r="O9" s="26">
        <v>504</v>
      </c>
      <c r="P9" s="31">
        <v>282</v>
      </c>
      <c r="Q9" s="31">
        <v>41</v>
      </c>
      <c r="R9" s="214">
        <v>28</v>
      </c>
      <c r="S9" s="215"/>
      <c r="T9" s="31">
        <v>11</v>
      </c>
      <c r="U9" s="31">
        <v>73</v>
      </c>
      <c r="V9" s="31">
        <v>24</v>
      </c>
      <c r="W9" s="31">
        <v>29</v>
      </c>
      <c r="X9" s="31">
        <v>16</v>
      </c>
      <c r="Y9" s="26">
        <v>543</v>
      </c>
      <c r="Z9" s="12"/>
    </row>
    <row r="10" spans="1:26" ht="20.25" x14ac:dyDescent="0.25">
      <c r="A10" s="18" t="s">
        <v>101</v>
      </c>
      <c r="B10" s="25" t="s">
        <v>102</v>
      </c>
      <c r="C10" s="25" t="s">
        <v>91</v>
      </c>
      <c r="D10" s="25" t="s">
        <v>92</v>
      </c>
      <c r="E10" s="25" t="s">
        <v>93</v>
      </c>
      <c r="F10" s="26">
        <v>36176</v>
      </c>
      <c r="G10" s="27">
        <v>10028</v>
      </c>
      <c r="H10" s="27">
        <v>3539</v>
      </c>
      <c r="I10" s="27">
        <v>3909</v>
      </c>
      <c r="J10" s="27">
        <v>979</v>
      </c>
      <c r="K10" s="27">
        <v>8190</v>
      </c>
      <c r="L10" s="27">
        <v>3273</v>
      </c>
      <c r="M10" s="27">
        <v>4547</v>
      </c>
      <c r="N10" s="27">
        <v>1711</v>
      </c>
      <c r="O10" s="26">
        <v>39621</v>
      </c>
      <c r="P10" s="27">
        <v>10999</v>
      </c>
      <c r="Q10" s="27">
        <v>3851</v>
      </c>
      <c r="R10" s="27">
        <v>3802</v>
      </c>
      <c r="S10" s="27">
        <v>589</v>
      </c>
      <c r="T10" s="27">
        <v>1108</v>
      </c>
      <c r="U10" s="27">
        <v>8968</v>
      </c>
      <c r="V10" s="27">
        <v>3576</v>
      </c>
      <c r="W10" s="27">
        <v>4940</v>
      </c>
      <c r="X10" s="27">
        <v>1788</v>
      </c>
      <c r="Y10" s="26">
        <v>44612</v>
      </c>
      <c r="Z10" s="12"/>
    </row>
    <row r="11" spans="1:26" ht="40.5" x14ac:dyDescent="0.25">
      <c r="A11" s="18" t="s">
        <v>103</v>
      </c>
      <c r="B11" s="25" t="s">
        <v>104</v>
      </c>
      <c r="C11" s="25" t="s">
        <v>91</v>
      </c>
      <c r="D11" s="25" t="s">
        <v>105</v>
      </c>
      <c r="E11" s="25" t="s">
        <v>106</v>
      </c>
      <c r="F11" s="26">
        <f>(F10/Справочно!E$5)*1000000</f>
        <v>308.58889581039648</v>
      </c>
      <c r="G11" s="27">
        <f>(G10/Справочно!F$5)*1000000</f>
        <v>310.13334094543472</v>
      </c>
      <c r="H11" s="27">
        <f>(H10/Справочно!G$5)*1000000</f>
        <v>311.51913065476759</v>
      </c>
      <c r="I11" s="27">
        <f>(I10/Справочно!H$5)*1000000</f>
        <v>296.14475440440509</v>
      </c>
      <c r="J11" s="27">
        <f>(J10/Справочно!I$5)*1000000</f>
        <v>137.10560955207359</v>
      </c>
      <c r="K11" s="27">
        <f>(K10/Справочно!J$5)*1000000</f>
        <v>346.06920107917819</v>
      </c>
      <c r="L11" s="27">
        <f>(L10/Справочно!K$5)*1000000</f>
        <v>339.79405760095841</v>
      </c>
      <c r="M11" s="27">
        <f>(M10/Справочно!L$5)*1000000</f>
        <v>302.28285045747623</v>
      </c>
      <c r="N11" s="27">
        <f>(N10/Справочно!M$5)*1000000</f>
        <v>352.41568490783436</v>
      </c>
      <c r="O11" s="26">
        <f>(O10/Справочно!N$5)*1000000</f>
        <v>337.11323422613219</v>
      </c>
      <c r="P11" s="27">
        <f>(P10/Справочно!O$5)*1000000</f>
        <v>339.48633146977488</v>
      </c>
      <c r="Q11" s="27">
        <f>(Q10/Справочно!P$5)*1000000</f>
        <v>338.32584319216539</v>
      </c>
      <c r="R11" s="27">
        <f>(R10/Справочно!Q$5)*1000000</f>
        <v>335.91753639739835</v>
      </c>
      <c r="S11" s="27">
        <f>(S10/Справочно!R$5)*1000000</f>
        <v>311.88262199561461</v>
      </c>
      <c r="T11" s="27">
        <f>(T10/Справочно!S$5)*1000000</f>
        <v>156.14597901555879</v>
      </c>
      <c r="U11" s="27">
        <f>(U10/Справочно!T$5)*1000000</f>
        <v>376.8758271474652</v>
      </c>
      <c r="V11" s="27">
        <f>(V10/Справочно!U$5)*1000000</f>
        <v>370.45309230953472</v>
      </c>
      <c r="W11" s="27">
        <f>(W10/Справочно!V$5)*1000000</f>
        <v>326.90871676284667</v>
      </c>
      <c r="X11" s="27">
        <f>(X10/Справочно!W$5)*1000000</f>
        <v>365.93340134891895</v>
      </c>
      <c r="Y11" s="26">
        <f>(Y10/Справочно!X$5)*1000000</f>
        <v>378.35857800307934</v>
      </c>
      <c r="Z11" s="12"/>
    </row>
    <row r="12" spans="1:26" ht="40.5" x14ac:dyDescent="0.25">
      <c r="A12" s="18" t="s">
        <v>107</v>
      </c>
      <c r="B12" s="25" t="s">
        <v>108</v>
      </c>
      <c r="C12" s="25" t="s">
        <v>91</v>
      </c>
      <c r="D12" s="25" t="s">
        <v>109</v>
      </c>
      <c r="E12" s="25" t="s">
        <v>106</v>
      </c>
      <c r="F12" s="26">
        <f>(F10/Справочно!E$7)*100000</f>
        <v>211.24435925999308</v>
      </c>
      <c r="G12" s="27">
        <f>(G10/Справочно!F$7)*100000</f>
        <v>1542.2828184957052</v>
      </c>
      <c r="H12" s="27">
        <f>(H10/Справочно!G$7)*100000</f>
        <v>209.78415765051227</v>
      </c>
      <c r="I12" s="27">
        <f>(I10/Справочно!H$7)*100000</f>
        <v>872.89341053679925</v>
      </c>
      <c r="J12" s="27">
        <f>(J10/Справочно!I$7)*100000</f>
        <v>574.39905186019632</v>
      </c>
      <c r="K12" s="27">
        <f>(K10/Справочно!J$7)*100000</f>
        <v>789.79724679958531</v>
      </c>
      <c r="L12" s="27">
        <f>(L10/Справочно!K$7)*100000</f>
        <v>179.98379980830325</v>
      </c>
      <c r="M12" s="27">
        <f>(M10/Справочно!L$7)*100000</f>
        <v>88.377872450924229</v>
      </c>
      <c r="N12" s="27">
        <f>(N10/Справочно!M$7)*100000</f>
        <v>27.733972365552237</v>
      </c>
      <c r="O12" s="26">
        <f>(O10/Справочно!N$7)*100000</f>
        <v>231.36092321539655</v>
      </c>
      <c r="P12" s="27">
        <f>(P10/Справочно!O$7)*100000</f>
        <v>1691.6203351250758</v>
      </c>
      <c r="Q12" s="27">
        <f>(Q10/Справочно!P$7)*100000</f>
        <v>228.27883331792111</v>
      </c>
      <c r="R12" s="27">
        <f>(R10/Справочно!Q$7)*100000</f>
        <v>903.35395698495518</v>
      </c>
      <c r="S12" s="27">
        <f>(S10/Справочно!R$7)*100000</f>
        <v>2185.9343106327701</v>
      </c>
      <c r="T12" s="27">
        <f>(T10/Справочно!S$7)*100000</f>
        <v>650.08595450571761</v>
      </c>
      <c r="U12" s="27">
        <f>(U10/Справочно!T$7)*100000</f>
        <v>864.82316352853252</v>
      </c>
      <c r="V12" s="27">
        <f>(V10/Справочно!U$7)*100000</f>
        <v>196.64591143125341</v>
      </c>
      <c r="W12" s="27">
        <f>(W10/Справочно!V$7)*100000</f>
        <v>96.016426194758239</v>
      </c>
      <c r="X12" s="27">
        <f>(X10/Справочно!W$7)*100000</f>
        <v>28.982082168093161</v>
      </c>
      <c r="Y12" s="26">
        <f>(Y10/Справочно!X$7)*100000</f>
        <v>260.5051237092772</v>
      </c>
      <c r="Z12" s="12"/>
    </row>
    <row r="13" spans="1:26" ht="20.25" x14ac:dyDescent="0.25">
      <c r="A13" s="18" t="s">
        <v>110</v>
      </c>
      <c r="B13" s="32" t="s">
        <v>111</v>
      </c>
      <c r="C13" s="25" t="s">
        <v>91</v>
      </c>
      <c r="D13" s="25" t="s">
        <v>92</v>
      </c>
      <c r="E13" s="25" t="s">
        <v>93</v>
      </c>
      <c r="F13" s="26">
        <v>2588</v>
      </c>
      <c r="G13" s="27">
        <v>691</v>
      </c>
      <c r="H13" s="27">
        <v>278</v>
      </c>
      <c r="I13" s="27">
        <v>193</v>
      </c>
      <c r="J13" s="27">
        <v>91</v>
      </c>
      <c r="K13" s="27">
        <v>546</v>
      </c>
      <c r="L13" s="27">
        <v>152</v>
      </c>
      <c r="M13" s="27">
        <v>463</v>
      </c>
      <c r="N13" s="27">
        <v>174</v>
      </c>
      <c r="O13" s="26">
        <v>3688</v>
      </c>
      <c r="P13" s="27">
        <v>1100</v>
      </c>
      <c r="Q13" s="27">
        <v>328</v>
      </c>
      <c r="R13" s="27">
        <v>263</v>
      </c>
      <c r="S13" s="27">
        <v>22</v>
      </c>
      <c r="T13" s="27">
        <v>204</v>
      </c>
      <c r="U13" s="27">
        <v>782</v>
      </c>
      <c r="V13" s="27">
        <v>221</v>
      </c>
      <c r="W13" s="27">
        <v>567</v>
      </c>
      <c r="X13" s="27">
        <v>201</v>
      </c>
      <c r="Y13" s="26">
        <v>4200</v>
      </c>
      <c r="Z13" s="12"/>
    </row>
    <row r="14" spans="1:26" ht="40.5" x14ac:dyDescent="0.25">
      <c r="A14" s="18" t="s">
        <v>112</v>
      </c>
      <c r="B14" s="25" t="s">
        <v>104</v>
      </c>
      <c r="C14" s="25" t="s">
        <v>91</v>
      </c>
      <c r="D14" s="25" t="s">
        <v>105</v>
      </c>
      <c r="E14" s="25" t="s">
        <v>106</v>
      </c>
      <c r="F14" s="26">
        <f>F13/Справочно!E$5*1000000</f>
        <v>22.076184828541191</v>
      </c>
      <c r="G14" s="27">
        <f>G13/Справочно!F$5*1000000</f>
        <v>21.370376804277562</v>
      </c>
      <c r="H14" s="27">
        <f>H13/Справочно!G$5*1000000</f>
        <v>24.470844397294545</v>
      </c>
      <c r="I14" s="27">
        <f>I13/Справочно!H$5*1000000</f>
        <v>14.621626400626806</v>
      </c>
      <c r="J14" s="27">
        <f>J13/Справочно!I$5*1000000</f>
        <v>12.744239498711641</v>
      </c>
      <c r="K14" s="27">
        <f>K13/Справочно!J$5*1000000</f>
        <v>23.07128007194521</v>
      </c>
      <c r="L14" s="27">
        <f>L13/Справочно!K$5*1000000</f>
        <v>15.780231211532442</v>
      </c>
      <c r="M14" s="27">
        <f>M13/Справочно!L$5*1000000</f>
        <v>30.780065925183965</v>
      </c>
      <c r="N14" s="27">
        <f>N13/Справочно!M$5*1000000</f>
        <v>35.838883210966209</v>
      </c>
      <c r="O14" s="26">
        <f>O13/Справочно!N$5*1000000</f>
        <v>31.379157714999003</v>
      </c>
      <c r="P14" s="27">
        <f>P13/Справочно!O$5*1000000</f>
        <v>33.951719666947213</v>
      </c>
      <c r="Q14" s="27">
        <f>Q13/Справочно!P$5*1000000</f>
        <v>28.816119596735977</v>
      </c>
      <c r="R14" s="27">
        <f>R13/Справочно!Q$5*1000000</f>
        <v>23.23679959824192</v>
      </c>
      <c r="S14" s="27">
        <f>S13/Справочно!R$5*1000000</f>
        <v>11.649266016814126</v>
      </c>
      <c r="T14" s="27">
        <f>T13/Справочно!S$5*1000000</f>
        <v>28.748898663514431</v>
      </c>
      <c r="U14" s="27">
        <f>U13/Справочно!T$5*1000000</f>
        <v>32.863168691939983</v>
      </c>
      <c r="V14" s="27">
        <f>V13/Справочно!U$5*1000000</f>
        <v>22.894332606377841</v>
      </c>
      <c r="W14" s="27">
        <f>W13/Справочно!V$5*1000000</f>
        <v>37.521708988772076</v>
      </c>
      <c r="X14" s="27">
        <f>X13/Справочно!W$5*1000000</f>
        <v>41.13680854090196</v>
      </c>
      <c r="Y14" s="26">
        <f>Y13/Справочно!X$5*1000000</f>
        <v>35.620595974467264</v>
      </c>
      <c r="Z14" s="12"/>
    </row>
    <row r="15" spans="1:26" ht="40.5" x14ac:dyDescent="0.25">
      <c r="A15" s="18" t="s">
        <v>113</v>
      </c>
      <c r="B15" s="25" t="s">
        <v>108</v>
      </c>
      <c r="C15" s="25" t="s">
        <v>91</v>
      </c>
      <c r="D15" s="25" t="s">
        <v>109</v>
      </c>
      <c r="E15" s="25" t="s">
        <v>106</v>
      </c>
      <c r="F15" s="26">
        <f>F13/Справочно!E$7*100000</f>
        <v>15.112240208007023</v>
      </c>
      <c r="G15" s="27">
        <f>G13/Справочно!F$7*100000</f>
        <v>106.27417506786321</v>
      </c>
      <c r="H15" s="27">
        <f>H13/Справочно!G$7*100000</f>
        <v>16.479230242114273</v>
      </c>
      <c r="I15" s="27">
        <f>I13/Справочно!H$7*100000</f>
        <v>43.097576933640894</v>
      </c>
      <c r="J15" s="27">
        <f>J13/Справочно!I$7*100000</f>
        <v>53.391535974747569</v>
      </c>
      <c r="K15" s="27">
        <f>K13/Справочно!J$7*100000</f>
        <v>52.653149786639027</v>
      </c>
      <c r="L15" s="27">
        <f>L13/Справочно!K$7*100000</f>
        <v>8.3585510451763181</v>
      </c>
      <c r="M15" s="27">
        <f>M13/Справочно!L$7*100000</f>
        <v>8.9991103903184335</v>
      </c>
      <c r="N15" s="27">
        <f>N13/Справочно!M$7*100000</f>
        <v>2.820403969378193</v>
      </c>
      <c r="O15" s="26">
        <f>O13/Справочно!N$7*100000</f>
        <v>21.535526231503052</v>
      </c>
      <c r="P15" s="27">
        <f>P13/Справочно!O$7*100000</f>
        <v>169.17741327735098</v>
      </c>
      <c r="Q15" s="27">
        <f>Q13/Справочно!P$7*100000</f>
        <v>19.443120573429791</v>
      </c>
      <c r="R15" s="27">
        <f>R13/Справочно!Q$7*100000</f>
        <v>62.48871401552951</v>
      </c>
      <c r="S15" s="27">
        <f>S13/Справочно!R$7*100000</f>
        <v>81.647801076266461</v>
      </c>
      <c r="T15" s="27">
        <f>T13/Справочно!S$7*100000</f>
        <v>119.690915811522</v>
      </c>
      <c r="U15" s="27">
        <f>U13/Справочно!T$7*100000</f>
        <v>75.411654090021457</v>
      </c>
      <c r="V15" s="27">
        <f>V13/Справочно!U$7*100000</f>
        <v>12.152893295947147</v>
      </c>
      <c r="W15" s="27">
        <f>W13/Справочно!V$7*100000</f>
        <v>11.020508836523872</v>
      </c>
      <c r="X15" s="27">
        <f>X13/Справочно!W$7*100000</f>
        <v>3.2580528611782578</v>
      </c>
      <c r="Y15" s="26">
        <f>Y13/Справочно!X$7*100000</f>
        <v>24.525273907893933</v>
      </c>
      <c r="Z15" s="12"/>
    </row>
    <row r="16" spans="1:26" ht="20.25" x14ac:dyDescent="0.25">
      <c r="A16" s="28" t="s">
        <v>114</v>
      </c>
      <c r="B16" s="29" t="s">
        <v>115</v>
      </c>
      <c r="C16" s="25" t="s">
        <v>91</v>
      </c>
      <c r="D16" s="25" t="s">
        <v>92</v>
      </c>
      <c r="E16" s="25" t="s">
        <v>93</v>
      </c>
      <c r="F16" s="26">
        <v>5</v>
      </c>
      <c r="G16" s="27">
        <v>3</v>
      </c>
      <c r="H16" s="27">
        <v>0</v>
      </c>
      <c r="I16" s="27">
        <v>1</v>
      </c>
      <c r="J16" s="27">
        <v>0</v>
      </c>
      <c r="K16" s="27">
        <v>0</v>
      </c>
      <c r="L16" s="27">
        <v>0</v>
      </c>
      <c r="M16" s="27">
        <v>0</v>
      </c>
      <c r="N16" s="27">
        <v>1</v>
      </c>
      <c r="O16" s="26" t="s">
        <v>96</v>
      </c>
      <c r="P16" s="27" t="s">
        <v>96</v>
      </c>
      <c r="Q16" s="27" t="s">
        <v>96</v>
      </c>
      <c r="R16" s="27" t="s">
        <v>96</v>
      </c>
      <c r="S16" s="27" t="s">
        <v>96</v>
      </c>
      <c r="T16" s="27" t="s">
        <v>96</v>
      </c>
      <c r="U16" s="27" t="s">
        <v>96</v>
      </c>
      <c r="V16" s="27" t="s">
        <v>96</v>
      </c>
      <c r="W16" s="27" t="s">
        <v>96</v>
      </c>
      <c r="X16" s="27" t="s">
        <v>96</v>
      </c>
      <c r="Y16" s="26" t="s">
        <v>96</v>
      </c>
      <c r="Z16" s="12"/>
    </row>
    <row r="17" spans="1:26" ht="20.25" x14ac:dyDescent="0.25">
      <c r="A17" s="28" t="s">
        <v>116</v>
      </c>
      <c r="B17" s="29" t="s">
        <v>117</v>
      </c>
      <c r="C17" s="25" t="s">
        <v>91</v>
      </c>
      <c r="D17" s="25" t="s">
        <v>92</v>
      </c>
      <c r="E17" s="25" t="s">
        <v>93</v>
      </c>
      <c r="F17" s="26">
        <v>3</v>
      </c>
      <c r="G17" s="27">
        <v>1</v>
      </c>
      <c r="H17" s="27">
        <v>0</v>
      </c>
      <c r="I17" s="27">
        <v>1</v>
      </c>
      <c r="J17" s="27">
        <v>0</v>
      </c>
      <c r="K17" s="27">
        <v>1</v>
      </c>
      <c r="L17" s="27">
        <v>0</v>
      </c>
      <c r="M17" s="27">
        <v>0</v>
      </c>
      <c r="N17" s="27">
        <v>0</v>
      </c>
      <c r="O17" s="26" t="s">
        <v>96</v>
      </c>
      <c r="P17" s="27" t="s">
        <v>96</v>
      </c>
      <c r="Q17" s="27" t="s">
        <v>96</v>
      </c>
      <c r="R17" s="27" t="s">
        <v>96</v>
      </c>
      <c r="S17" s="27" t="s">
        <v>96</v>
      </c>
      <c r="T17" s="27" t="s">
        <v>96</v>
      </c>
      <c r="U17" s="27" t="s">
        <v>96</v>
      </c>
      <c r="V17" s="27" t="s">
        <v>96</v>
      </c>
      <c r="W17" s="27" t="s">
        <v>96</v>
      </c>
      <c r="X17" s="27" t="s">
        <v>96</v>
      </c>
      <c r="Y17" s="26" t="s">
        <v>96</v>
      </c>
      <c r="Z17" s="12"/>
    </row>
    <row r="18" spans="1:26" ht="20.25" x14ac:dyDescent="0.25">
      <c r="A18" s="28" t="s">
        <v>118</v>
      </c>
      <c r="B18" s="29" t="s">
        <v>119</v>
      </c>
      <c r="C18" s="25" t="s">
        <v>91</v>
      </c>
      <c r="D18" s="25" t="s">
        <v>92</v>
      </c>
      <c r="E18" s="25" t="s">
        <v>93</v>
      </c>
      <c r="F18" s="26">
        <v>2583</v>
      </c>
      <c r="G18" s="27">
        <v>688</v>
      </c>
      <c r="H18" s="27">
        <v>278</v>
      </c>
      <c r="I18" s="27">
        <v>192</v>
      </c>
      <c r="J18" s="27">
        <v>91</v>
      </c>
      <c r="K18" s="27">
        <v>546</v>
      </c>
      <c r="L18" s="27">
        <v>152</v>
      </c>
      <c r="M18" s="27">
        <v>463</v>
      </c>
      <c r="N18" s="27">
        <v>173</v>
      </c>
      <c r="O18" s="26" t="s">
        <v>96</v>
      </c>
      <c r="P18" s="27" t="s">
        <v>96</v>
      </c>
      <c r="Q18" s="27" t="s">
        <v>96</v>
      </c>
      <c r="R18" s="27" t="s">
        <v>96</v>
      </c>
      <c r="S18" s="27" t="s">
        <v>96</v>
      </c>
      <c r="T18" s="27" t="s">
        <v>96</v>
      </c>
      <c r="U18" s="27" t="s">
        <v>96</v>
      </c>
      <c r="V18" s="27" t="s">
        <v>96</v>
      </c>
      <c r="W18" s="27" t="s">
        <v>96</v>
      </c>
      <c r="X18" s="27" t="s">
        <v>96</v>
      </c>
      <c r="Y18" s="26" t="s">
        <v>96</v>
      </c>
      <c r="Z18" s="12"/>
    </row>
    <row r="19" spans="1:26" ht="20.25" x14ac:dyDescent="0.25">
      <c r="A19" s="28" t="s">
        <v>120</v>
      </c>
      <c r="B19" s="29" t="s">
        <v>117</v>
      </c>
      <c r="C19" s="25" t="s">
        <v>91</v>
      </c>
      <c r="D19" s="25" t="s">
        <v>92</v>
      </c>
      <c r="E19" s="25" t="s">
        <v>93</v>
      </c>
      <c r="F19" s="26">
        <v>242</v>
      </c>
      <c r="G19" s="27">
        <v>47</v>
      </c>
      <c r="H19" s="27">
        <v>16</v>
      </c>
      <c r="I19" s="27">
        <v>20</v>
      </c>
      <c r="J19" s="27">
        <v>17</v>
      </c>
      <c r="K19" s="27">
        <v>63</v>
      </c>
      <c r="L19" s="27">
        <v>10</v>
      </c>
      <c r="M19" s="27">
        <v>63</v>
      </c>
      <c r="N19" s="27">
        <v>6</v>
      </c>
      <c r="O19" s="26" t="s">
        <v>96</v>
      </c>
      <c r="P19" s="27" t="s">
        <v>96</v>
      </c>
      <c r="Q19" s="27" t="s">
        <v>96</v>
      </c>
      <c r="R19" s="27" t="s">
        <v>96</v>
      </c>
      <c r="S19" s="27" t="s">
        <v>96</v>
      </c>
      <c r="T19" s="27" t="s">
        <v>96</v>
      </c>
      <c r="U19" s="27" t="s">
        <v>96</v>
      </c>
      <c r="V19" s="27" t="s">
        <v>96</v>
      </c>
      <c r="W19" s="27" t="s">
        <v>96</v>
      </c>
      <c r="X19" s="27" t="s">
        <v>96</v>
      </c>
      <c r="Y19" s="26" t="s">
        <v>96</v>
      </c>
      <c r="Z19" s="12"/>
    </row>
    <row r="20" spans="1:26" ht="20.25" x14ac:dyDescent="0.25">
      <c r="A20" s="18" t="s">
        <v>121</v>
      </c>
      <c r="B20" s="25" t="s">
        <v>122</v>
      </c>
      <c r="C20" s="25" t="s">
        <v>91</v>
      </c>
      <c r="D20" s="25" t="s">
        <v>92</v>
      </c>
      <c r="E20" s="25" t="s">
        <v>93</v>
      </c>
      <c r="F20" s="26">
        <v>12521</v>
      </c>
      <c r="G20" s="27">
        <v>2958</v>
      </c>
      <c r="H20" s="27">
        <v>2091</v>
      </c>
      <c r="I20" s="27">
        <v>943</v>
      </c>
      <c r="J20" s="27">
        <v>91</v>
      </c>
      <c r="K20" s="27">
        <v>3460</v>
      </c>
      <c r="L20" s="27">
        <v>592</v>
      </c>
      <c r="M20" s="27">
        <v>1742</v>
      </c>
      <c r="N20" s="27">
        <v>644</v>
      </c>
      <c r="O20" s="26" t="s">
        <v>96</v>
      </c>
      <c r="P20" s="27" t="s">
        <v>96</v>
      </c>
      <c r="Q20" s="27" t="s">
        <v>96</v>
      </c>
      <c r="R20" s="27" t="s">
        <v>96</v>
      </c>
      <c r="S20" s="27" t="s">
        <v>96</v>
      </c>
      <c r="T20" s="27" t="s">
        <v>96</v>
      </c>
      <c r="U20" s="27" t="s">
        <v>96</v>
      </c>
      <c r="V20" s="27" t="s">
        <v>96</v>
      </c>
      <c r="W20" s="27" t="s">
        <v>96</v>
      </c>
      <c r="X20" s="27" t="s">
        <v>96</v>
      </c>
      <c r="Y20" s="26" t="s">
        <v>96</v>
      </c>
      <c r="Z20" s="12"/>
    </row>
    <row r="21" spans="1:26" ht="40.5" x14ac:dyDescent="0.25">
      <c r="A21" s="18" t="s">
        <v>123</v>
      </c>
      <c r="B21" s="25" t="s">
        <v>104</v>
      </c>
      <c r="C21" s="25" t="s">
        <v>91</v>
      </c>
      <c r="D21" s="25" t="s">
        <v>105</v>
      </c>
      <c r="E21" s="25" t="s">
        <v>106</v>
      </c>
      <c r="F21" s="26">
        <f>F20/Справочно!E5*1000000</f>
        <v>106.80676593437568</v>
      </c>
      <c r="G21" s="27">
        <f>G20/Справочно!F5*1000000</f>
        <v>91.481294626704823</v>
      </c>
      <c r="H21" s="27">
        <f>H20/Справочно!G5*1000000</f>
        <v>184.059480700514</v>
      </c>
      <c r="I21" s="27">
        <f>I20/Справочно!H5*1000000</f>
        <v>71.441418112907144</v>
      </c>
      <c r="J21" s="27">
        <f>J20/Справочно!I5*1000000</f>
        <v>12.744239498711641</v>
      </c>
      <c r="K21" s="27">
        <f>K20/Справочно!J5*1000000</f>
        <v>146.20261730573336</v>
      </c>
      <c r="L21" s="27">
        <f>L20/Справочно!K5*1000000</f>
        <v>61.45984787649477</v>
      </c>
      <c r="M21" s="27">
        <f>M20/Справочно!L5*1000000</f>
        <v>115.80750505760359</v>
      </c>
      <c r="N21" s="27">
        <f>N20/Справочно!M5*1000000</f>
        <v>132.64506199920825</v>
      </c>
      <c r="O21" s="26" t="s">
        <v>96</v>
      </c>
      <c r="P21" s="27" t="s">
        <v>96</v>
      </c>
      <c r="Q21" s="27" t="s">
        <v>96</v>
      </c>
      <c r="R21" s="27" t="s">
        <v>96</v>
      </c>
      <c r="S21" s="27" t="s">
        <v>96</v>
      </c>
      <c r="T21" s="27" t="s">
        <v>96</v>
      </c>
      <c r="U21" s="27" t="s">
        <v>96</v>
      </c>
      <c r="V21" s="27" t="s">
        <v>96</v>
      </c>
      <c r="W21" s="27" t="s">
        <v>96</v>
      </c>
      <c r="X21" s="27" t="s">
        <v>96</v>
      </c>
      <c r="Y21" s="26" t="s">
        <v>96</v>
      </c>
      <c r="Z21" s="12"/>
    </row>
    <row r="22" spans="1:26" ht="40.5" x14ac:dyDescent="0.25">
      <c r="A22" s="18" t="s">
        <v>124</v>
      </c>
      <c r="B22" s="25" t="s">
        <v>108</v>
      </c>
      <c r="C22" s="25" t="s">
        <v>91</v>
      </c>
      <c r="D22" s="25" t="s">
        <v>109</v>
      </c>
      <c r="E22" s="25" t="s">
        <v>106</v>
      </c>
      <c r="F22" s="26">
        <f>F20/Справочно!E$7*100000</f>
        <v>73.114513000176174</v>
      </c>
      <c r="G22" s="27">
        <f>G20/Справочно!F$7*100000</f>
        <v>454.93344406764021</v>
      </c>
      <c r="H22" s="27">
        <f>H20/Справочно!G$7*100000</f>
        <v>123.94989365561491</v>
      </c>
      <c r="I22" s="27">
        <f>I20/Справочно!H$7*100000</f>
        <v>210.57520750478429</v>
      </c>
      <c r="J22" s="27">
        <f>J20/Справочно!I$7*100000</f>
        <v>53.391535974747569</v>
      </c>
      <c r="K22" s="27">
        <f>K20/Справочно!J$7*100000</f>
        <v>333.66281732925097</v>
      </c>
      <c r="L22" s="27">
        <f>L20/Справочно!K$7*100000</f>
        <v>32.554356702265657</v>
      </c>
      <c r="M22" s="27">
        <f>M20/Справочно!L$7*100000</f>
        <v>33.858423973941065</v>
      </c>
      <c r="N22" s="27">
        <f>N20/Справочно!M$7*100000</f>
        <v>10.438736530342277</v>
      </c>
      <c r="O22" s="26" t="s">
        <v>96</v>
      </c>
      <c r="P22" s="27" t="s">
        <v>96</v>
      </c>
      <c r="Q22" s="27" t="s">
        <v>96</v>
      </c>
      <c r="R22" s="27" t="s">
        <v>96</v>
      </c>
      <c r="S22" s="27" t="s">
        <v>96</v>
      </c>
      <c r="T22" s="27" t="s">
        <v>96</v>
      </c>
      <c r="U22" s="27" t="s">
        <v>96</v>
      </c>
      <c r="V22" s="27" t="s">
        <v>96</v>
      </c>
      <c r="W22" s="27" t="s">
        <v>96</v>
      </c>
      <c r="X22" s="27" t="s">
        <v>96</v>
      </c>
      <c r="Y22" s="26" t="s">
        <v>96</v>
      </c>
      <c r="Z22" s="12"/>
    </row>
    <row r="23" spans="1:26" ht="20.25" x14ac:dyDescent="0.25">
      <c r="A23" s="28" t="s">
        <v>125</v>
      </c>
      <c r="B23" s="29" t="s">
        <v>126</v>
      </c>
      <c r="C23" s="25" t="s">
        <v>91</v>
      </c>
      <c r="D23" s="25" t="s">
        <v>92</v>
      </c>
      <c r="E23" s="25" t="s">
        <v>93</v>
      </c>
      <c r="F23" s="26">
        <v>633</v>
      </c>
      <c r="G23" s="31">
        <v>628</v>
      </c>
      <c r="H23" s="31">
        <v>0</v>
      </c>
      <c r="I23" s="31">
        <v>2</v>
      </c>
      <c r="J23" s="31">
        <v>0</v>
      </c>
      <c r="K23" s="31">
        <v>0</v>
      </c>
      <c r="L23" s="31">
        <v>0</v>
      </c>
      <c r="M23" s="31">
        <v>0</v>
      </c>
      <c r="N23" s="31">
        <v>3</v>
      </c>
      <c r="O23" s="26" t="s">
        <v>96</v>
      </c>
      <c r="P23" s="27" t="s">
        <v>96</v>
      </c>
      <c r="Q23" s="27" t="s">
        <v>96</v>
      </c>
      <c r="R23" s="27" t="s">
        <v>96</v>
      </c>
      <c r="S23" s="27" t="s">
        <v>96</v>
      </c>
      <c r="T23" s="27" t="s">
        <v>96</v>
      </c>
      <c r="U23" s="27" t="s">
        <v>96</v>
      </c>
      <c r="V23" s="27" t="s">
        <v>96</v>
      </c>
      <c r="W23" s="27" t="s">
        <v>96</v>
      </c>
      <c r="X23" s="27" t="s">
        <v>96</v>
      </c>
      <c r="Y23" s="26" t="s">
        <v>96</v>
      </c>
      <c r="Z23" s="12"/>
    </row>
    <row r="24" spans="1:26" ht="20.25" x14ac:dyDescent="0.25">
      <c r="A24" s="28" t="s">
        <v>127</v>
      </c>
      <c r="B24" s="29" t="s">
        <v>117</v>
      </c>
      <c r="C24" s="25" t="s">
        <v>91</v>
      </c>
      <c r="D24" s="25" t="s">
        <v>92</v>
      </c>
      <c r="E24" s="25" t="s">
        <v>93</v>
      </c>
      <c r="F24" s="26">
        <v>2</v>
      </c>
      <c r="G24" s="31">
        <v>0</v>
      </c>
      <c r="H24" s="31">
        <v>0</v>
      </c>
      <c r="I24" s="31">
        <v>2</v>
      </c>
      <c r="J24" s="31">
        <v>0</v>
      </c>
      <c r="K24" s="31">
        <v>0</v>
      </c>
      <c r="L24" s="31">
        <v>0</v>
      </c>
      <c r="M24" s="31">
        <v>0</v>
      </c>
      <c r="N24" s="31">
        <v>0</v>
      </c>
      <c r="O24" s="26" t="s">
        <v>96</v>
      </c>
      <c r="P24" s="27" t="s">
        <v>96</v>
      </c>
      <c r="Q24" s="27" t="s">
        <v>96</v>
      </c>
      <c r="R24" s="27" t="s">
        <v>96</v>
      </c>
      <c r="S24" s="27" t="s">
        <v>96</v>
      </c>
      <c r="T24" s="27" t="s">
        <v>96</v>
      </c>
      <c r="U24" s="27" t="s">
        <v>96</v>
      </c>
      <c r="V24" s="27" t="s">
        <v>96</v>
      </c>
      <c r="W24" s="27" t="s">
        <v>96</v>
      </c>
      <c r="X24" s="27" t="s">
        <v>96</v>
      </c>
      <c r="Y24" s="26" t="s">
        <v>96</v>
      </c>
      <c r="Z24" s="12"/>
    </row>
    <row r="25" spans="1:26" ht="20.25" x14ac:dyDescent="0.25">
      <c r="A25" s="28" t="s">
        <v>128</v>
      </c>
      <c r="B25" s="29" t="s">
        <v>129</v>
      </c>
      <c r="C25" s="25" t="s">
        <v>91</v>
      </c>
      <c r="D25" s="25" t="s">
        <v>92</v>
      </c>
      <c r="E25" s="25" t="s">
        <v>93</v>
      </c>
      <c r="F25" s="26">
        <v>11888</v>
      </c>
      <c r="G25" s="31">
        <v>2330</v>
      </c>
      <c r="H25" s="31">
        <v>2091</v>
      </c>
      <c r="I25" s="31">
        <v>941</v>
      </c>
      <c r="J25" s="31">
        <v>91</v>
      </c>
      <c r="K25" s="31">
        <v>3460</v>
      </c>
      <c r="L25" s="31">
        <v>592</v>
      </c>
      <c r="M25" s="31">
        <v>1742</v>
      </c>
      <c r="N25" s="31">
        <v>641</v>
      </c>
      <c r="O25" s="26" t="s">
        <v>96</v>
      </c>
      <c r="P25" s="27" t="s">
        <v>96</v>
      </c>
      <c r="Q25" s="27" t="s">
        <v>96</v>
      </c>
      <c r="R25" s="27" t="s">
        <v>96</v>
      </c>
      <c r="S25" s="27" t="s">
        <v>96</v>
      </c>
      <c r="T25" s="27" t="s">
        <v>96</v>
      </c>
      <c r="U25" s="27" t="s">
        <v>96</v>
      </c>
      <c r="V25" s="27" t="s">
        <v>96</v>
      </c>
      <c r="W25" s="27" t="s">
        <v>96</v>
      </c>
      <c r="X25" s="27" t="s">
        <v>96</v>
      </c>
      <c r="Y25" s="26" t="s">
        <v>96</v>
      </c>
      <c r="Z25" s="12"/>
    </row>
    <row r="26" spans="1:26" ht="20.25" x14ac:dyDescent="0.25">
      <c r="A26" s="28" t="s">
        <v>130</v>
      </c>
      <c r="B26" s="29" t="s">
        <v>117</v>
      </c>
      <c r="C26" s="25" t="s">
        <v>91</v>
      </c>
      <c r="D26" s="25" t="s">
        <v>92</v>
      </c>
      <c r="E26" s="25" t="s">
        <v>93</v>
      </c>
      <c r="F26" s="26">
        <v>62</v>
      </c>
      <c r="G26" s="31">
        <v>3</v>
      </c>
      <c r="H26" s="31">
        <v>3</v>
      </c>
      <c r="I26" s="31">
        <v>7</v>
      </c>
      <c r="J26" s="31">
        <v>7</v>
      </c>
      <c r="K26" s="31">
        <v>14</v>
      </c>
      <c r="L26" s="31">
        <v>8</v>
      </c>
      <c r="M26" s="31">
        <v>18</v>
      </c>
      <c r="N26" s="31">
        <v>2</v>
      </c>
      <c r="O26" s="26" t="s">
        <v>96</v>
      </c>
      <c r="P26" s="27" t="s">
        <v>96</v>
      </c>
      <c r="Q26" s="27" t="s">
        <v>96</v>
      </c>
      <c r="R26" s="27" t="s">
        <v>96</v>
      </c>
      <c r="S26" s="27" t="s">
        <v>96</v>
      </c>
      <c r="T26" s="27" t="s">
        <v>96</v>
      </c>
      <c r="U26" s="27" t="s">
        <v>96</v>
      </c>
      <c r="V26" s="27" t="s">
        <v>96</v>
      </c>
      <c r="W26" s="27" t="s">
        <v>96</v>
      </c>
      <c r="X26" s="27" t="s">
        <v>96</v>
      </c>
      <c r="Y26" s="26" t="s">
        <v>96</v>
      </c>
      <c r="Z26" s="12"/>
    </row>
    <row r="27" spans="1:26" ht="20.25" x14ac:dyDescent="0.25">
      <c r="A27" s="28" t="s">
        <v>131</v>
      </c>
      <c r="B27" s="29" t="s">
        <v>132</v>
      </c>
      <c r="C27" s="29" t="s">
        <v>91</v>
      </c>
      <c r="D27" s="29" t="s">
        <v>92</v>
      </c>
      <c r="E27" s="29" t="s">
        <v>93</v>
      </c>
      <c r="F27" s="26">
        <v>3059</v>
      </c>
      <c r="G27" s="29">
        <v>571</v>
      </c>
      <c r="H27" s="29">
        <v>338</v>
      </c>
      <c r="I27" s="29">
        <v>292</v>
      </c>
      <c r="J27" s="29">
        <v>121</v>
      </c>
      <c r="K27" s="29">
        <v>744</v>
      </c>
      <c r="L27" s="29">
        <v>211</v>
      </c>
      <c r="M27" s="29">
        <v>634</v>
      </c>
      <c r="N27" s="29">
        <v>148</v>
      </c>
      <c r="O27" s="26">
        <v>3500</v>
      </c>
      <c r="P27" s="31">
        <v>677</v>
      </c>
      <c r="Q27" s="31">
        <v>385</v>
      </c>
      <c r="R27" s="31">
        <v>288</v>
      </c>
      <c r="S27" s="31">
        <v>45</v>
      </c>
      <c r="T27" s="31">
        <v>137</v>
      </c>
      <c r="U27" s="31">
        <v>857</v>
      </c>
      <c r="V27" s="31">
        <v>240</v>
      </c>
      <c r="W27" s="31">
        <v>703</v>
      </c>
      <c r="X27" s="31">
        <v>168</v>
      </c>
      <c r="Y27" s="26">
        <v>3545</v>
      </c>
      <c r="Z27" s="13"/>
    </row>
    <row r="28" spans="1:26" ht="40.5" x14ac:dyDescent="0.25">
      <c r="A28" s="18" t="s">
        <v>133</v>
      </c>
      <c r="B28" s="25" t="s">
        <v>104</v>
      </c>
      <c r="C28" s="25" t="s">
        <v>91</v>
      </c>
      <c r="D28" s="25" t="s">
        <v>105</v>
      </c>
      <c r="E28" s="25" t="s">
        <v>106</v>
      </c>
      <c r="F28" s="26">
        <f>F27/Справочно!E$5*1000000</f>
        <v>26.093913983967351</v>
      </c>
      <c r="G28" s="27">
        <f>G27/Справочно!F$5*1000000</f>
        <v>17.659168097311852</v>
      </c>
      <c r="H28" s="27">
        <f>H27/Справочно!G$5*1000000</f>
        <v>29.752321605343727</v>
      </c>
      <c r="I28" s="27">
        <f>I27/Справочно!H$5*1000000</f>
        <v>22.12183890664781</v>
      </c>
      <c r="J28" s="27">
        <f>J27/Справочно!I$5*1000000</f>
        <v>16.945637135649545</v>
      </c>
      <c r="K28" s="27">
        <f>K27/Справочно!J$5*1000000</f>
        <v>31.437788229903362</v>
      </c>
      <c r="L28" s="27">
        <f>L27/Справочно!K$5*1000000</f>
        <v>21.905452537061482</v>
      </c>
      <c r="M28" s="27">
        <f>M27/Справочно!L$5*1000000</f>
        <v>42.148081634053206</v>
      </c>
      <c r="N28" s="27">
        <f>N27/Справочно!M$5*1000000</f>
        <v>30.483647788637921</v>
      </c>
      <c r="O28" s="26">
        <f>O27/Справочно!N$5*1000000</f>
        <v>29.779569414993631</v>
      </c>
      <c r="P28" s="27">
        <f>P27/Справочно!O$5*1000000</f>
        <v>20.895740195021148</v>
      </c>
      <c r="Q28" s="27">
        <f>Q27/Справочно!P$5*1000000</f>
        <v>33.823798916900458</v>
      </c>
      <c r="R28" s="27">
        <f>R27/Справочно!Q$5*1000000</f>
        <v>25.445620852827652</v>
      </c>
      <c r="S28" s="27">
        <f>S27/Справочно!R$5*1000000</f>
        <v>23.828044125301624</v>
      </c>
      <c r="T28" s="27">
        <f>T27/Справочно!S$5*1000000</f>
        <v>19.306858416183715</v>
      </c>
      <c r="U28" s="27">
        <f>U27/Справочно!T$5*1000000</f>
        <v>36.015007121473872</v>
      </c>
      <c r="V28" s="27">
        <f>V27/Справочно!U$5*1000000</f>
        <v>24.862623644935212</v>
      </c>
      <c r="W28" s="27">
        <f>W27/Справочно!V$5*1000000</f>
        <v>46.521625077789714</v>
      </c>
      <c r="X28" s="27">
        <f>X27/Справочно!W$5*1000000</f>
        <v>34.383004153589695</v>
      </c>
      <c r="Y28" s="26">
        <f>Y27/Справочно!X$5*1000000</f>
        <v>30.06547922130629</v>
      </c>
      <c r="Z28" s="12"/>
    </row>
    <row r="29" spans="1:26" ht="40.5" x14ac:dyDescent="0.25">
      <c r="A29" s="18" t="s">
        <v>134</v>
      </c>
      <c r="B29" s="25" t="s">
        <v>108</v>
      </c>
      <c r="C29" s="25" t="s">
        <v>91</v>
      </c>
      <c r="D29" s="25" t="s">
        <v>109</v>
      </c>
      <c r="E29" s="25" t="s">
        <v>106</v>
      </c>
      <c r="F29" s="26">
        <f>F27/Справочно!E$7*100000</f>
        <v>17.862574496249415</v>
      </c>
      <c r="G29" s="27">
        <f>G27/Справочно!F$7*100000</f>
        <v>87.818457255788559</v>
      </c>
      <c r="H29" s="27">
        <f>H27/Справочно!G$7*100000</f>
        <v>20.035898639692892</v>
      </c>
      <c r="I29" s="27">
        <f>I27/Справочно!H$7*100000</f>
        <v>65.204624169031831</v>
      </c>
      <c r="J29" s="27">
        <f>J27/Справочно!I$7*100000</f>
        <v>70.993141241147853</v>
      </c>
      <c r="K29" s="27">
        <f>K27/Справочно!J$7*100000</f>
        <v>71.74714915981582</v>
      </c>
      <c r="L29" s="27">
        <f>L27/Справочно!K$7*100000</f>
        <v>11.602988621922389</v>
      </c>
      <c r="M29" s="27">
        <f>M27/Справочно!L$7*100000</f>
        <v>12.322755912444681</v>
      </c>
      <c r="N29" s="27">
        <f>N27/Справочно!M$7*100000</f>
        <v>2.398964295792946</v>
      </c>
      <c r="O29" s="26">
        <f>O27/Справочно!N$7*100000</f>
        <v>20.437728256578279</v>
      </c>
      <c r="P29" s="27">
        <f>P27/Справочно!O$7*100000</f>
        <v>104.12100798978783</v>
      </c>
      <c r="Q29" s="27">
        <f>Q27/Справочно!P$7*100000</f>
        <v>22.821955551129481</v>
      </c>
      <c r="R29" s="27">
        <f>R27/Справочно!Q$7*100000</f>
        <v>68.428705842100769</v>
      </c>
      <c r="S29" s="27">
        <f>S27/Справочно!R$7*100000</f>
        <v>167.00686583781777</v>
      </c>
      <c r="T29" s="27">
        <f>T27/Справочно!S$7*100000</f>
        <v>80.38066404989469</v>
      </c>
      <c r="U29" s="27">
        <f>U27/Справочно!T$7*100000</f>
        <v>82.644229610164189</v>
      </c>
      <c r="V29" s="27">
        <f>V27/Справочно!U$7*100000</f>
        <v>13.197712176594187</v>
      </c>
      <c r="W29" s="27">
        <f>W27/Справочно!V$7*100000</f>
        <v>13.663876035407903</v>
      </c>
      <c r="X29" s="27">
        <f>X27/Справочно!W$7*100000</f>
        <v>2.72314866008929</v>
      </c>
      <c r="Y29" s="26">
        <f>Y27/Справочно!X$7*100000</f>
        <v>20.70049904844857</v>
      </c>
      <c r="Z29" s="12"/>
    </row>
    <row r="30" spans="1:26" ht="20.25" x14ac:dyDescent="0.25">
      <c r="A30" s="18" t="s">
        <v>135</v>
      </c>
      <c r="B30" s="25" t="s">
        <v>136</v>
      </c>
      <c r="C30" s="25" t="s">
        <v>91</v>
      </c>
      <c r="D30" s="25" t="s">
        <v>92</v>
      </c>
      <c r="E30" s="25" t="s">
        <v>93</v>
      </c>
      <c r="F30" s="26">
        <v>1464</v>
      </c>
      <c r="G30" s="27">
        <v>251</v>
      </c>
      <c r="H30" s="27">
        <v>175</v>
      </c>
      <c r="I30" s="27">
        <v>162</v>
      </c>
      <c r="J30" s="27">
        <v>66</v>
      </c>
      <c r="K30" s="27">
        <v>324</v>
      </c>
      <c r="L30" s="27">
        <v>106</v>
      </c>
      <c r="M30" s="27">
        <v>315</v>
      </c>
      <c r="N30" s="27">
        <v>65</v>
      </c>
      <c r="O30" s="26">
        <v>1603</v>
      </c>
      <c r="P30" s="27">
        <v>247</v>
      </c>
      <c r="Q30" s="27">
        <v>209</v>
      </c>
      <c r="R30" s="27">
        <v>146</v>
      </c>
      <c r="S30" s="27">
        <v>36</v>
      </c>
      <c r="T30" s="27">
        <v>65</v>
      </c>
      <c r="U30" s="27">
        <v>377</v>
      </c>
      <c r="V30" s="27">
        <v>107</v>
      </c>
      <c r="W30" s="27">
        <v>337</v>
      </c>
      <c r="X30" s="27">
        <v>79</v>
      </c>
      <c r="Y30" s="26">
        <v>1495</v>
      </c>
      <c r="Z30" s="12"/>
    </row>
    <row r="31" spans="1:26" ht="40.5" x14ac:dyDescent="0.25">
      <c r="A31" s="18" t="s">
        <v>137</v>
      </c>
      <c r="B31" s="25" t="s">
        <v>104</v>
      </c>
      <c r="C31" s="25" t="s">
        <v>91</v>
      </c>
      <c r="D31" s="25" t="s">
        <v>105</v>
      </c>
      <c r="E31" s="25" t="s">
        <v>106</v>
      </c>
      <c r="F31" s="26">
        <f>F30/Справочно!E$5*1000000</f>
        <v>12.488228202853284</v>
      </c>
      <c r="G31" s="27">
        <f>G30/Справочно!F$5*1000000</f>
        <v>7.7626115454032822</v>
      </c>
      <c r="H31" s="27">
        <f>H30/Справочно!G$5*1000000</f>
        <v>15.404308523476782</v>
      </c>
      <c r="I31" s="27">
        <f>I30/Справочно!H$5*1000000</f>
        <v>12.273075009852551</v>
      </c>
      <c r="J31" s="27">
        <f>J30/Справочно!I$5*1000000</f>
        <v>9.2430748012633881</v>
      </c>
      <c r="K31" s="27">
        <f>K30/Справочно!J$5*1000000</f>
        <v>13.690649713022431</v>
      </c>
      <c r="L31" s="27">
        <f>L30/Справочно!K$5*1000000</f>
        <v>11.004634923831835</v>
      </c>
      <c r="M31" s="27">
        <f>M30/Справочно!L$5*1000000</f>
        <v>20.941081568969651</v>
      </c>
      <c r="N31" s="27">
        <f>N30/Справочно!M$5*1000000</f>
        <v>13.388088555820708</v>
      </c>
      <c r="O31" s="26">
        <f>O30/Справочно!N$5*1000000</f>
        <v>13.639042792067082</v>
      </c>
      <c r="P31" s="27">
        <f>P30/Справочно!O$5*1000000</f>
        <v>7.6237043252145105</v>
      </c>
      <c r="Q31" s="27">
        <f>Q30/Справочно!P$5*1000000</f>
        <v>18.361490840603107</v>
      </c>
      <c r="R31" s="27">
        <f>R30/Справочно!Q$5*1000000</f>
        <v>12.899516126780686</v>
      </c>
      <c r="S31" s="27">
        <f>S30/Справочно!R$5*1000000</f>
        <v>19.062435300241297</v>
      </c>
      <c r="T31" s="27">
        <f>T30/Справочно!S$5*1000000</f>
        <v>9.1601882996492083</v>
      </c>
      <c r="U31" s="27">
        <f>U30/Справочно!T$5*1000000</f>
        <v>15.843241172456999</v>
      </c>
      <c r="V31" s="27">
        <f>V30/Справочно!U$5*1000000</f>
        <v>11.084586375033616</v>
      </c>
      <c r="W31" s="27">
        <f>W30/Справочно!V$5*1000000</f>
        <v>22.301262661756947</v>
      </c>
      <c r="X31" s="27">
        <f>X30/Справочно!W$5*1000000</f>
        <v>16.168198381747537</v>
      </c>
      <c r="Y31" s="26">
        <f>Y30/Справочно!X$5*1000000</f>
        <v>12.679235948054417</v>
      </c>
      <c r="Z31" s="12"/>
    </row>
    <row r="32" spans="1:26" ht="40.5" x14ac:dyDescent="0.25">
      <c r="A32" s="18" t="s">
        <v>138</v>
      </c>
      <c r="B32" s="25" t="s">
        <v>108</v>
      </c>
      <c r="C32" s="25" t="s">
        <v>91</v>
      </c>
      <c r="D32" s="25" t="s">
        <v>109</v>
      </c>
      <c r="E32" s="25" t="s">
        <v>106</v>
      </c>
      <c r="F32" s="26">
        <f>F30/Справочно!E$7*100000</f>
        <v>8.54880976218017</v>
      </c>
      <c r="G32" s="27">
        <f>G30/Справочно!F$7*100000</f>
        <v>38.603209756922816</v>
      </c>
      <c r="H32" s="27">
        <f>H30/Справочно!G$7*100000</f>
        <v>10.373616159604309</v>
      </c>
      <c r="I32" s="27">
        <f>I30/Справочно!H$7*100000</f>
        <v>36.175168203366972</v>
      </c>
      <c r="J32" s="27">
        <f>J30/Справочно!I$7*100000</f>
        <v>38.723531586080654</v>
      </c>
      <c r="K32" s="27">
        <f>K30/Справочно!J$7*100000</f>
        <v>31.244726247016565</v>
      </c>
      <c r="L32" s="27">
        <f>L30/Справочно!K$7*100000</f>
        <v>5.8289895446624334</v>
      </c>
      <c r="M32" s="27">
        <f>M30/Справочно!L$7*100000</f>
        <v>6.122504909179928</v>
      </c>
      <c r="N32" s="27">
        <f>N30/Справочно!M$7*100000</f>
        <v>1.053599183963118</v>
      </c>
      <c r="O32" s="26">
        <f>O30/Справочно!N$7*100000</f>
        <v>9.3604795415128503</v>
      </c>
      <c r="P32" s="27">
        <f>P30/Справочно!O$7*100000</f>
        <v>37.988019163186998</v>
      </c>
      <c r="Q32" s="27">
        <f>Q30/Справочно!P$7*100000</f>
        <v>12.38906158489886</v>
      </c>
      <c r="R32" s="27">
        <f>R30/Справочно!Q$7*100000</f>
        <v>34.689552267176083</v>
      </c>
      <c r="S32" s="27">
        <f>S30/Справочно!R$7*100000</f>
        <v>133.60549267025422</v>
      </c>
      <c r="T32" s="27">
        <f>T30/Справочно!S$7*100000</f>
        <v>38.136811410533973</v>
      </c>
      <c r="U32" s="27">
        <f>U30/Справочно!T$7*100000</f>
        <v>36.355746281250752</v>
      </c>
      <c r="V32" s="27">
        <f>V30/Справочно!U$7*100000</f>
        <v>5.8839800120649084</v>
      </c>
      <c r="W32" s="27">
        <f>W30/Справочно!V$7*100000</f>
        <v>6.5501084266464638</v>
      </c>
      <c r="X32" s="27">
        <f>X30/Справочно!W$7*100000</f>
        <v>1.280528238970559</v>
      </c>
      <c r="Y32" s="26">
        <f>Y30/Справочно!X$7*100000</f>
        <v>8.7298296410241498</v>
      </c>
      <c r="Z32" s="12"/>
    </row>
    <row r="33" spans="1:26" ht="20.25" x14ac:dyDescent="0.25">
      <c r="A33" s="18" t="s">
        <v>139</v>
      </c>
      <c r="B33" s="25" t="s">
        <v>140</v>
      </c>
      <c r="C33" s="25" t="s">
        <v>91</v>
      </c>
      <c r="D33" s="25" t="s">
        <v>92</v>
      </c>
      <c r="E33" s="25" t="s">
        <v>93</v>
      </c>
      <c r="F33" s="33">
        <v>2172</v>
      </c>
      <c r="G33" s="34">
        <v>218</v>
      </c>
      <c r="H33" s="34">
        <v>230</v>
      </c>
      <c r="I33" s="34">
        <v>240</v>
      </c>
      <c r="J33" s="34">
        <v>59</v>
      </c>
      <c r="K33" s="34">
        <v>831</v>
      </c>
      <c r="L33" s="34">
        <v>230</v>
      </c>
      <c r="M33" s="34">
        <v>293</v>
      </c>
      <c r="N33" s="34">
        <v>71</v>
      </c>
      <c r="O33" s="26" t="s">
        <v>96</v>
      </c>
      <c r="P33" s="27" t="s">
        <v>96</v>
      </c>
      <c r="Q33" s="27" t="s">
        <v>96</v>
      </c>
      <c r="R33" s="27" t="s">
        <v>96</v>
      </c>
      <c r="S33" s="27" t="s">
        <v>96</v>
      </c>
      <c r="T33" s="27" t="s">
        <v>96</v>
      </c>
      <c r="U33" s="27" t="s">
        <v>96</v>
      </c>
      <c r="V33" s="27" t="s">
        <v>96</v>
      </c>
      <c r="W33" s="27" t="s">
        <v>96</v>
      </c>
      <c r="X33" s="27" t="s">
        <v>96</v>
      </c>
      <c r="Y33" s="26" t="s">
        <v>96</v>
      </c>
      <c r="Z33" s="12"/>
    </row>
    <row r="34" spans="1:26" ht="40.5" x14ac:dyDescent="0.25">
      <c r="A34" s="18" t="s">
        <v>141</v>
      </c>
      <c r="B34" s="25" t="s">
        <v>104</v>
      </c>
      <c r="C34" s="25" t="s">
        <v>91</v>
      </c>
      <c r="D34" s="25" t="s">
        <v>105</v>
      </c>
      <c r="E34" s="25" t="s">
        <v>106</v>
      </c>
      <c r="F34" s="26">
        <f>F33/Справочно!E$5*1000000</f>
        <v>18.527617251774135</v>
      </c>
      <c r="G34" s="27">
        <f>G33/Справочно!F$5*1000000</f>
        <v>6.7420291509877117</v>
      </c>
      <c r="H34" s="27">
        <f>H33/Справочно!G$5*1000000</f>
        <v>20.245662630855197</v>
      </c>
      <c r="I34" s="27">
        <f>I33/Справочно!H$5*1000000</f>
        <v>18.182333347929706</v>
      </c>
      <c r="J34" s="27">
        <f>J33/Справочно!I$5*1000000</f>
        <v>8.2627486859778774</v>
      </c>
      <c r="K34" s="27">
        <f>K33/Справочно!J$5*1000000</f>
        <v>35.113981208400126</v>
      </c>
      <c r="L34" s="27">
        <f>L33/Справочно!K$5*1000000</f>
        <v>23.877981438503035</v>
      </c>
      <c r="M34" s="27">
        <f>M33/Справочно!L$5*1000000</f>
        <v>19.478529840343199</v>
      </c>
      <c r="N34" s="27">
        <f>N33/Справочно!M$5*1000000</f>
        <v>14.623912114819543</v>
      </c>
      <c r="O34" s="26" t="s">
        <v>96</v>
      </c>
      <c r="P34" s="27" t="s">
        <v>96</v>
      </c>
      <c r="Q34" s="27" t="s">
        <v>96</v>
      </c>
      <c r="R34" s="27" t="s">
        <v>96</v>
      </c>
      <c r="S34" s="27" t="s">
        <v>96</v>
      </c>
      <c r="T34" s="27" t="s">
        <v>96</v>
      </c>
      <c r="U34" s="27" t="s">
        <v>96</v>
      </c>
      <c r="V34" s="27" t="s">
        <v>96</v>
      </c>
      <c r="W34" s="27" t="s">
        <v>96</v>
      </c>
      <c r="X34" s="27" t="s">
        <v>96</v>
      </c>
      <c r="Y34" s="26" t="s">
        <v>96</v>
      </c>
      <c r="Z34" s="12"/>
    </row>
    <row r="35" spans="1:26" ht="40.5" x14ac:dyDescent="0.25">
      <c r="A35" s="18" t="s">
        <v>142</v>
      </c>
      <c r="B35" s="25" t="s">
        <v>108</v>
      </c>
      <c r="C35" s="25" t="s">
        <v>91</v>
      </c>
      <c r="D35" s="25" t="s">
        <v>109</v>
      </c>
      <c r="E35" s="25" t="s">
        <v>106</v>
      </c>
      <c r="F35" s="26">
        <f>F33/Справочно!E$7*100000</f>
        <v>12.683070220939435</v>
      </c>
      <c r="G35" s="27">
        <f>G33/Справочно!F$7*100000</f>
        <v>33.527887358602285</v>
      </c>
      <c r="H35" s="27">
        <f>H33/Справочно!G$7*100000</f>
        <v>13.633895524051379</v>
      </c>
      <c r="I35" s="27">
        <f>I33/Справочно!H$7*100000</f>
        <v>53.592841782765881</v>
      </c>
      <c r="J35" s="27">
        <f>J33/Справочно!I$7*100000</f>
        <v>34.616490357253916</v>
      </c>
      <c r="K35" s="27">
        <f>K33/Справочно!J$7*100000</f>
        <v>80.136936763181367</v>
      </c>
      <c r="L35" s="27">
        <f>L33/Справочно!K$7*100000</f>
        <v>12.64780750256943</v>
      </c>
      <c r="M35" s="27">
        <f>M33/Справочно!L$7*100000</f>
        <v>5.6949013917133939</v>
      </c>
      <c r="N35" s="27">
        <f>N33/Справочно!M$7*100000</f>
        <v>1.1508544932520213</v>
      </c>
      <c r="O35" s="26" t="s">
        <v>96</v>
      </c>
      <c r="P35" s="27" t="s">
        <v>96</v>
      </c>
      <c r="Q35" s="27" t="s">
        <v>96</v>
      </c>
      <c r="R35" s="27" t="s">
        <v>96</v>
      </c>
      <c r="S35" s="27" t="s">
        <v>96</v>
      </c>
      <c r="T35" s="27" t="s">
        <v>96</v>
      </c>
      <c r="U35" s="27" t="s">
        <v>96</v>
      </c>
      <c r="V35" s="27" t="s">
        <v>96</v>
      </c>
      <c r="W35" s="27" t="s">
        <v>96</v>
      </c>
      <c r="X35" s="27" t="s">
        <v>96</v>
      </c>
      <c r="Y35" s="26" t="s">
        <v>96</v>
      </c>
      <c r="Z35" s="12"/>
    </row>
    <row r="36" spans="1:26" ht="20.25" x14ac:dyDescent="0.25">
      <c r="A36" s="28" t="s">
        <v>143</v>
      </c>
      <c r="B36" s="35" t="s">
        <v>144</v>
      </c>
      <c r="C36" s="25" t="s">
        <v>91</v>
      </c>
      <c r="D36" s="25" t="s">
        <v>92</v>
      </c>
      <c r="E36" s="29" t="s">
        <v>93</v>
      </c>
      <c r="F36" s="26">
        <v>1470</v>
      </c>
      <c r="G36" s="27">
        <v>457</v>
      </c>
      <c r="H36" s="27">
        <v>68</v>
      </c>
      <c r="I36" s="27">
        <v>197</v>
      </c>
      <c r="J36" s="27">
        <v>76</v>
      </c>
      <c r="K36" s="27">
        <v>275</v>
      </c>
      <c r="L36" s="27">
        <v>67</v>
      </c>
      <c r="M36" s="27">
        <v>170</v>
      </c>
      <c r="N36" s="27">
        <v>160</v>
      </c>
      <c r="O36" s="26">
        <v>1738</v>
      </c>
      <c r="P36" s="31">
        <v>486</v>
      </c>
      <c r="Q36" s="31">
        <v>72</v>
      </c>
      <c r="R36" s="31">
        <v>239</v>
      </c>
      <c r="S36" s="31">
        <v>1</v>
      </c>
      <c r="T36" s="31">
        <v>94</v>
      </c>
      <c r="U36" s="31">
        <v>377</v>
      </c>
      <c r="V36" s="31">
        <v>73</v>
      </c>
      <c r="W36" s="31">
        <v>205</v>
      </c>
      <c r="X36" s="31">
        <v>191</v>
      </c>
      <c r="Y36" s="26" t="s">
        <v>96</v>
      </c>
      <c r="Z36" s="12"/>
    </row>
    <row r="37" spans="1:26" ht="40.5" x14ac:dyDescent="0.25">
      <c r="A37" s="28" t="s">
        <v>145</v>
      </c>
      <c r="B37" s="29" t="s">
        <v>104</v>
      </c>
      <c r="C37" s="25" t="s">
        <v>91</v>
      </c>
      <c r="D37" s="25" t="s">
        <v>105</v>
      </c>
      <c r="E37" s="29" t="s">
        <v>106</v>
      </c>
      <c r="F37" s="26">
        <f>F36/Справочно!E$5*1000000</f>
        <v>12.539409465979732</v>
      </c>
      <c r="G37" s="27">
        <f>G36/Справочно!F$5*1000000</f>
        <v>14.133519825694423</v>
      </c>
      <c r="H37" s="27">
        <f>H36/Справочно!G$5*1000000</f>
        <v>5.9856741691224071</v>
      </c>
      <c r="I37" s="27">
        <f>I36/Справочно!H$5*1000000</f>
        <v>14.924665289758968</v>
      </c>
      <c r="J37" s="27">
        <f>J36/Справочно!I$5*1000000</f>
        <v>10.64354068024269</v>
      </c>
      <c r="K37" s="27">
        <f>K36/Справочно!J$5*1000000</f>
        <v>11.620150219386323</v>
      </c>
      <c r="L37" s="27">
        <f>L36/Справочно!K$5*1000000</f>
        <v>6.955759810346537</v>
      </c>
      <c r="M37" s="27">
        <f>M36/Справочно!L$5*1000000</f>
        <v>11.301536084840764</v>
      </c>
      <c r="N37" s="27">
        <f>N36/Справочно!M$5*1000000</f>
        <v>32.955294906635586</v>
      </c>
      <c r="O37" s="26">
        <f>O36/Справочно!N$5*1000000</f>
        <v>14.787683326645409</v>
      </c>
      <c r="P37" s="27">
        <f>P36/Справочно!O$5*1000000</f>
        <v>15.000487052851224</v>
      </c>
      <c r="Q37" s="27">
        <f>Q36/Справочно!P$5*1000000</f>
        <v>6.3254896675761909</v>
      </c>
      <c r="R37" s="27">
        <f>R36/Справочно!Q$5*1000000</f>
        <v>21.116331193839613</v>
      </c>
      <c r="S37" s="27">
        <f>S36/Справочно!R$5*1000000</f>
        <v>0.52951209167336932</v>
      </c>
      <c r="T37" s="27">
        <f>T36/Справочно!S$5*1000000</f>
        <v>13.247041541031161</v>
      </c>
      <c r="U37" s="27">
        <f>U36/Справочно!T$5*1000000</f>
        <v>15.843241172456999</v>
      </c>
      <c r="V37" s="27">
        <f>V36/Справочно!U$5*1000000</f>
        <v>7.5623813586677944</v>
      </c>
      <c r="W37" s="27">
        <f>W36/Справочно!V$5*1000000</f>
        <v>13.566049987122179</v>
      </c>
      <c r="X37" s="27">
        <f>X36/Справочно!W$5*1000000</f>
        <v>39.090201150807331</v>
      </c>
      <c r="Y37" s="26" t="s">
        <v>96</v>
      </c>
      <c r="Z37" s="12"/>
    </row>
    <row r="38" spans="1:26" ht="40.5" x14ac:dyDescent="0.25">
      <c r="A38" s="28" t="s">
        <v>146</v>
      </c>
      <c r="B38" s="29" t="s">
        <v>108</v>
      </c>
      <c r="C38" s="25" t="s">
        <v>91</v>
      </c>
      <c r="D38" s="25" t="s">
        <v>109</v>
      </c>
      <c r="E38" s="29" t="s">
        <v>106</v>
      </c>
      <c r="F38" s="26">
        <f>F36/Справочно!E$7*100000</f>
        <v>8.5838458677628768</v>
      </c>
      <c r="G38" s="27">
        <f>G36/Справочно!F$7*100000</f>
        <v>70.28552533431764</v>
      </c>
      <c r="H38" s="27">
        <f>H36/Справочно!G$7*100000</f>
        <v>4.0308908505891026</v>
      </c>
      <c r="I38" s="27">
        <f>I36/Справочно!H$7*100000</f>
        <v>43.990790963353668</v>
      </c>
      <c r="J38" s="27">
        <f>J36/Справочно!I$7*100000</f>
        <v>44.590733341547413</v>
      </c>
      <c r="K38" s="27">
        <f>K36/Справочно!J$7*100000</f>
        <v>26.519443573856648</v>
      </c>
      <c r="L38" s="27">
        <f>L36/Справочно!K$7*100000</f>
        <v>3.6843613159658775</v>
      </c>
      <c r="M38" s="27">
        <f>M36/Справочно!L$7*100000</f>
        <v>3.3042089986050409</v>
      </c>
      <c r="N38" s="27">
        <f>N36/Справочно!M$7*100000</f>
        <v>2.5934749143707525</v>
      </c>
      <c r="O38" s="26">
        <f>O36/Справочно!N$7*100000</f>
        <v>10.148791917123727</v>
      </c>
      <c r="P38" s="27">
        <f>P36/Справочно!O$7*100000</f>
        <v>74.745657138902345</v>
      </c>
      <c r="Q38" s="27">
        <f>Q36/Справочно!P$7*100000</f>
        <v>4.2680020770943443</v>
      </c>
      <c r="R38" s="27">
        <f>R36/Справочно!Q$7*100000</f>
        <v>56.786321862021119</v>
      </c>
      <c r="S38" s="27">
        <f>S36/Справочно!R$7*100000</f>
        <v>3.7112636852848397</v>
      </c>
      <c r="T38" s="27">
        <f>T36/Справочно!S$7*100000</f>
        <v>55.15169650138759</v>
      </c>
      <c r="U38" s="27">
        <f>U36/Справочно!T$7*100000</f>
        <v>36.355746281250752</v>
      </c>
      <c r="V38" s="27">
        <f>V36/Справочно!U$7*100000</f>
        <v>4.0143041203807321</v>
      </c>
      <c r="W38" s="27">
        <f>W36/Справочно!V$7*100000</f>
        <v>3.9844873218472547</v>
      </c>
      <c r="X38" s="27">
        <f>X36/Справочно!W$7*100000</f>
        <v>3.0959606790300858</v>
      </c>
      <c r="Y38" s="26" t="s">
        <v>96</v>
      </c>
      <c r="Z38" s="27" t="e">
        <f>Z36/Справочно!Z$7*100000</f>
        <v>#DIV/0!</v>
      </c>
    </row>
    <row r="39" spans="1:26" ht="20.25" x14ac:dyDescent="0.25">
      <c r="A39" s="18" t="s">
        <v>147</v>
      </c>
      <c r="B39" s="25" t="s">
        <v>148</v>
      </c>
      <c r="C39" s="25" t="s">
        <v>91</v>
      </c>
      <c r="D39" s="25" t="s">
        <v>92</v>
      </c>
      <c r="E39" s="25" t="s">
        <v>93</v>
      </c>
      <c r="F39" s="26">
        <v>7415</v>
      </c>
      <c r="G39" s="27">
        <v>1815</v>
      </c>
      <c r="H39" s="27">
        <v>557</v>
      </c>
      <c r="I39" s="27">
        <v>784</v>
      </c>
      <c r="J39" s="27">
        <v>125</v>
      </c>
      <c r="K39" s="27">
        <v>1391</v>
      </c>
      <c r="L39" s="27">
        <v>650</v>
      </c>
      <c r="M39" s="27">
        <v>1705</v>
      </c>
      <c r="N39" s="27">
        <v>388</v>
      </c>
      <c r="O39" s="26">
        <v>8417</v>
      </c>
      <c r="P39" s="27" t="s">
        <v>96</v>
      </c>
      <c r="Q39" s="27" t="s">
        <v>96</v>
      </c>
      <c r="R39" s="27" t="s">
        <v>96</v>
      </c>
      <c r="S39" s="27" t="s">
        <v>96</v>
      </c>
      <c r="T39" s="27" t="s">
        <v>96</v>
      </c>
      <c r="U39" s="27" t="s">
        <v>96</v>
      </c>
      <c r="V39" s="27" t="s">
        <v>96</v>
      </c>
      <c r="W39" s="27" t="s">
        <v>96</v>
      </c>
      <c r="X39" s="27" t="s">
        <v>96</v>
      </c>
      <c r="Y39" s="26">
        <v>7796</v>
      </c>
      <c r="Z39" s="12"/>
    </row>
    <row r="40" spans="1:26" ht="40.5" x14ac:dyDescent="0.25">
      <c r="A40" s="18" t="s">
        <v>149</v>
      </c>
      <c r="B40" s="25" t="s">
        <v>104</v>
      </c>
      <c r="C40" s="25" t="s">
        <v>91</v>
      </c>
      <c r="D40" s="25" t="s">
        <v>105</v>
      </c>
      <c r="E40" s="25" t="s">
        <v>106</v>
      </c>
      <c r="F40" s="26">
        <f>F39/Справочно!E$5*1000000</f>
        <v>63.251511013768514</v>
      </c>
      <c r="G40" s="27">
        <f>G39/Справочно!F$5*1000000</f>
        <v>56.132031692856415</v>
      </c>
      <c r="H40" s="27">
        <f>H39/Справочно!G$5*1000000</f>
        <v>49.029713414723247</v>
      </c>
      <c r="I40" s="27">
        <f>I39/Справочно!H$5*1000000</f>
        <v>59.395622269903704</v>
      </c>
      <c r="J40" s="27">
        <f>J39/Справочно!I$5*1000000</f>
        <v>17.505823487241265</v>
      </c>
      <c r="K40" s="27">
        <f>K39/Справочно!J$5*1000000</f>
        <v>58.776832564241367</v>
      </c>
      <c r="L40" s="27">
        <f>L39/Справочно!K$5*1000000</f>
        <v>67.481251891421635</v>
      </c>
      <c r="M40" s="27">
        <f>M39/Справочно!L$5*1000000</f>
        <v>113.34775896855002</v>
      </c>
      <c r="N40" s="27">
        <f>N39/Справочно!M$5*1000000</f>
        <v>79.916590148591297</v>
      </c>
      <c r="O40" s="26">
        <f>O39/Справочно!N$5*1000000</f>
        <v>71.61561021885754</v>
      </c>
      <c r="P40" s="27" t="s">
        <v>96</v>
      </c>
      <c r="Q40" s="27" t="s">
        <v>96</v>
      </c>
      <c r="R40" s="27" t="s">
        <v>96</v>
      </c>
      <c r="S40" s="27" t="s">
        <v>96</v>
      </c>
      <c r="T40" s="27" t="s">
        <v>96</v>
      </c>
      <c r="U40" s="27" t="s">
        <v>96</v>
      </c>
      <c r="V40" s="27" t="s">
        <v>96</v>
      </c>
      <c r="W40" s="27" t="s">
        <v>96</v>
      </c>
      <c r="X40" s="27" t="s">
        <v>96</v>
      </c>
      <c r="Y40" s="26">
        <v>7796</v>
      </c>
      <c r="Z40" s="12"/>
    </row>
    <row r="41" spans="1:26" ht="40.5" x14ac:dyDescent="0.25">
      <c r="A41" s="18" t="s">
        <v>150</v>
      </c>
      <c r="B41" s="25" t="s">
        <v>108</v>
      </c>
      <c r="C41" s="25" t="s">
        <v>91</v>
      </c>
      <c r="D41" s="25" t="s">
        <v>109</v>
      </c>
      <c r="E41" s="25" t="s">
        <v>106</v>
      </c>
      <c r="F41" s="26">
        <f>F39/Справочно!E$7*100000</f>
        <v>43.298787149293695</v>
      </c>
      <c r="G41" s="27">
        <f>G39/Справочно!F$7*100000</f>
        <v>279.14273190762913</v>
      </c>
      <c r="H41" s="27">
        <f>H39/Справочно!G$7*100000</f>
        <v>33.017738290854858</v>
      </c>
      <c r="I41" s="27">
        <f>I39/Справочно!H$7*100000</f>
        <v>175.06994982370188</v>
      </c>
      <c r="J41" s="27">
        <f>J39/Справочно!I$7*100000</f>
        <v>73.340021943334563</v>
      </c>
      <c r="K41" s="27">
        <f>K39/Справочно!J$7*100000</f>
        <v>134.14016731358038</v>
      </c>
      <c r="L41" s="27">
        <f>L39/Справочно!K$7*100000</f>
        <v>35.743803811609261</v>
      </c>
      <c r="M41" s="27">
        <f>M39/Справочно!L$7*100000</f>
        <v>33.139272603656437</v>
      </c>
      <c r="N41" s="27">
        <f>N39/Справочно!M$7*100000</f>
        <v>6.2891766673490741</v>
      </c>
      <c r="O41" s="26">
        <f>O39/Справочно!N$7*100000</f>
        <v>49.149816781605523</v>
      </c>
      <c r="P41" s="27" t="s">
        <v>96</v>
      </c>
      <c r="Q41" s="27" t="s">
        <v>96</v>
      </c>
      <c r="R41" s="27" t="s">
        <v>96</v>
      </c>
      <c r="S41" s="27" t="s">
        <v>96</v>
      </c>
      <c r="T41" s="27" t="s">
        <v>96</v>
      </c>
      <c r="U41" s="27" t="s">
        <v>96</v>
      </c>
      <c r="V41" s="27" t="s">
        <v>96</v>
      </c>
      <c r="W41" s="27" t="s">
        <v>96</v>
      </c>
      <c r="X41" s="27" t="s">
        <v>96</v>
      </c>
      <c r="Y41" s="26">
        <f>Y39/Справочно!X$7*100000</f>
        <v>45.523579853795503</v>
      </c>
      <c r="Z41" s="12"/>
    </row>
    <row r="42" spans="1:26" ht="20.25" x14ac:dyDescent="0.25">
      <c r="A42" s="18" t="s">
        <v>151</v>
      </c>
      <c r="B42" s="25" t="s">
        <v>152</v>
      </c>
      <c r="C42" s="25" t="s">
        <v>91</v>
      </c>
      <c r="D42" s="25" t="s">
        <v>92</v>
      </c>
      <c r="E42" s="25" t="s">
        <v>93</v>
      </c>
      <c r="F42" s="26">
        <v>364</v>
      </c>
      <c r="G42" s="27">
        <v>231</v>
      </c>
      <c r="H42" s="27">
        <v>27</v>
      </c>
      <c r="I42" s="27">
        <v>14</v>
      </c>
      <c r="J42" s="27">
        <v>2</v>
      </c>
      <c r="K42" s="27">
        <v>34</v>
      </c>
      <c r="L42" s="27">
        <v>21</v>
      </c>
      <c r="M42" s="27">
        <v>24</v>
      </c>
      <c r="N42" s="27">
        <v>11</v>
      </c>
      <c r="O42" s="26">
        <v>478</v>
      </c>
      <c r="P42" s="27">
        <v>318</v>
      </c>
      <c r="Q42" s="27">
        <v>32</v>
      </c>
      <c r="R42" s="27">
        <v>11</v>
      </c>
      <c r="S42" s="27">
        <v>7</v>
      </c>
      <c r="T42" s="27">
        <v>2</v>
      </c>
      <c r="U42" s="27">
        <v>40</v>
      </c>
      <c r="V42" s="27">
        <v>25</v>
      </c>
      <c r="W42" s="27">
        <v>30</v>
      </c>
      <c r="X42" s="27">
        <v>13</v>
      </c>
      <c r="Y42" s="26">
        <v>567</v>
      </c>
      <c r="Z42" s="12"/>
    </row>
    <row r="43" spans="1:26" ht="40.5" x14ac:dyDescent="0.25">
      <c r="A43" s="18" t="s">
        <v>153</v>
      </c>
      <c r="B43" s="25" t="s">
        <v>154</v>
      </c>
      <c r="C43" s="25" t="s">
        <v>91</v>
      </c>
      <c r="D43" s="25" t="s">
        <v>92</v>
      </c>
      <c r="E43" s="25" t="s">
        <v>93</v>
      </c>
      <c r="F43" s="26">
        <v>3391</v>
      </c>
      <c r="G43" s="27" t="s">
        <v>96</v>
      </c>
      <c r="H43" s="27" t="s">
        <v>96</v>
      </c>
      <c r="I43" s="27" t="s">
        <v>96</v>
      </c>
      <c r="J43" s="27" t="s">
        <v>96</v>
      </c>
      <c r="K43" s="27" t="s">
        <v>96</v>
      </c>
      <c r="L43" s="27" t="s">
        <v>96</v>
      </c>
      <c r="M43" s="27" t="s">
        <v>96</v>
      </c>
      <c r="N43" s="27" t="s">
        <v>96</v>
      </c>
      <c r="O43" s="26">
        <v>5357</v>
      </c>
      <c r="P43" s="27" t="s">
        <v>96</v>
      </c>
      <c r="Q43" s="27" t="s">
        <v>96</v>
      </c>
      <c r="R43" s="27" t="s">
        <v>96</v>
      </c>
      <c r="S43" s="27" t="s">
        <v>96</v>
      </c>
      <c r="T43" s="27" t="s">
        <v>96</v>
      </c>
      <c r="U43" s="27" t="s">
        <v>96</v>
      </c>
      <c r="V43" s="27" t="s">
        <v>96</v>
      </c>
      <c r="W43" s="27" t="s">
        <v>96</v>
      </c>
      <c r="X43" s="27" t="s">
        <v>96</v>
      </c>
      <c r="Y43" s="26">
        <v>6059</v>
      </c>
      <c r="Z43" s="12"/>
    </row>
    <row r="44" spans="1:26" ht="40.5" x14ac:dyDescent="0.25">
      <c r="A44" s="18" t="s">
        <v>155</v>
      </c>
      <c r="B44" s="25" t="s">
        <v>104</v>
      </c>
      <c r="C44" s="25" t="s">
        <v>91</v>
      </c>
      <c r="D44" s="25" t="s">
        <v>105</v>
      </c>
      <c r="E44" s="25" t="s">
        <v>106</v>
      </c>
      <c r="F44" s="26">
        <f>F43/Справочно!E$5*1000000</f>
        <v>28.92594387696413</v>
      </c>
      <c r="G44" s="27" t="s">
        <v>96</v>
      </c>
      <c r="H44" s="27" t="s">
        <v>96</v>
      </c>
      <c r="I44" s="27" t="s">
        <v>96</v>
      </c>
      <c r="J44" s="27" t="s">
        <v>96</v>
      </c>
      <c r="K44" s="27" t="s">
        <v>96</v>
      </c>
      <c r="L44" s="27" t="s">
        <v>96</v>
      </c>
      <c r="M44" s="27" t="s">
        <v>96</v>
      </c>
      <c r="N44" s="27" t="s">
        <v>96</v>
      </c>
      <c r="O44" s="26">
        <f>O43/Справочно!N$5*1000000</f>
        <v>45.579758101748823</v>
      </c>
      <c r="P44" s="27" t="s">
        <v>96</v>
      </c>
      <c r="Q44" s="27" t="s">
        <v>96</v>
      </c>
      <c r="R44" s="27" t="s">
        <v>96</v>
      </c>
      <c r="S44" s="27" t="s">
        <v>96</v>
      </c>
      <c r="T44" s="27" t="s">
        <v>96</v>
      </c>
      <c r="U44" s="27" t="s">
        <v>96</v>
      </c>
      <c r="V44" s="27" t="s">
        <v>96</v>
      </c>
      <c r="W44" s="27" t="s">
        <v>96</v>
      </c>
      <c r="X44" s="27" t="s">
        <v>96</v>
      </c>
      <c r="Y44" s="26">
        <f>Y43/Справочно!X$5*1000000</f>
        <v>51.386950240308835</v>
      </c>
      <c r="Z44" s="12"/>
    </row>
    <row r="45" spans="1:26" ht="40.5" x14ac:dyDescent="0.25">
      <c r="A45" s="18" t="s">
        <v>156</v>
      </c>
      <c r="B45" s="25" t="s">
        <v>108</v>
      </c>
      <c r="C45" s="25" t="s">
        <v>91</v>
      </c>
      <c r="D45" s="25" t="s">
        <v>109</v>
      </c>
      <c r="E45" s="25" t="s">
        <v>106</v>
      </c>
      <c r="F45" s="26">
        <f>F43/Справочно!E$7*100000</f>
        <v>19.801239005159125</v>
      </c>
      <c r="G45" s="27" t="s">
        <v>96</v>
      </c>
      <c r="H45" s="27" t="s">
        <v>96</v>
      </c>
      <c r="I45" s="27" t="s">
        <v>96</v>
      </c>
      <c r="J45" s="27" t="s">
        <v>96</v>
      </c>
      <c r="K45" s="27" t="s">
        <v>96</v>
      </c>
      <c r="L45" s="27" t="s">
        <v>96</v>
      </c>
      <c r="M45" s="27" t="s">
        <v>96</v>
      </c>
      <c r="N45" s="27" t="s">
        <v>96</v>
      </c>
      <c r="O45" s="26">
        <f>O43/Справочно!N$7*100000</f>
        <v>31.281402934425664</v>
      </c>
      <c r="P45" s="27" t="s">
        <v>96</v>
      </c>
      <c r="Q45" s="27" t="s">
        <v>96</v>
      </c>
      <c r="R45" s="27" t="s">
        <v>96</v>
      </c>
      <c r="S45" s="27" t="s">
        <v>96</v>
      </c>
      <c r="T45" s="27" t="s">
        <v>96</v>
      </c>
      <c r="U45" s="27" t="s">
        <v>96</v>
      </c>
      <c r="V45" s="27" t="s">
        <v>96</v>
      </c>
      <c r="W45" s="27" t="s">
        <v>96</v>
      </c>
      <c r="X45" s="27" t="s">
        <v>96</v>
      </c>
      <c r="Y45" s="26">
        <f>Y43/Справочно!X$7*100000</f>
        <v>35.380627287602223</v>
      </c>
      <c r="Z45" s="12"/>
    </row>
    <row r="46" spans="1:26" ht="81" customHeight="1" x14ac:dyDescent="0.25">
      <c r="A46" s="196" t="s">
        <v>1209</v>
      </c>
      <c r="B46" s="198" t="s">
        <v>1208</v>
      </c>
      <c r="C46" s="197" t="s">
        <v>91</v>
      </c>
      <c r="D46" s="197" t="s">
        <v>92</v>
      </c>
      <c r="E46" s="197" t="s">
        <v>93</v>
      </c>
      <c r="F46" s="26">
        <v>72</v>
      </c>
      <c r="G46" s="27" t="s">
        <v>96</v>
      </c>
      <c r="H46" s="27" t="s">
        <v>96</v>
      </c>
      <c r="I46" s="27" t="s">
        <v>96</v>
      </c>
      <c r="J46" s="27" t="s">
        <v>96</v>
      </c>
      <c r="K46" s="27" t="s">
        <v>96</v>
      </c>
      <c r="L46" s="27" t="s">
        <v>96</v>
      </c>
      <c r="M46" s="27" t="s">
        <v>96</v>
      </c>
      <c r="N46" s="27" t="s">
        <v>96</v>
      </c>
      <c r="O46" s="26" t="s">
        <v>96</v>
      </c>
      <c r="P46" s="27" t="s">
        <v>96</v>
      </c>
      <c r="Q46" s="27" t="s">
        <v>96</v>
      </c>
      <c r="R46" s="27" t="s">
        <v>96</v>
      </c>
      <c r="S46" s="27" t="s">
        <v>96</v>
      </c>
      <c r="T46" s="27" t="s">
        <v>96</v>
      </c>
      <c r="U46" s="27" t="s">
        <v>96</v>
      </c>
      <c r="V46" s="27" t="s">
        <v>96</v>
      </c>
      <c r="W46" s="27" t="s">
        <v>96</v>
      </c>
      <c r="X46" s="27" t="s">
        <v>96</v>
      </c>
      <c r="Y46" s="26" t="s">
        <v>96</v>
      </c>
      <c r="Z46" s="12"/>
    </row>
    <row r="47" spans="1:26" ht="40.5" x14ac:dyDescent="0.25">
      <c r="A47" s="196" t="s">
        <v>1210</v>
      </c>
      <c r="B47" s="197" t="s">
        <v>104</v>
      </c>
      <c r="C47" s="197" t="s">
        <v>91</v>
      </c>
      <c r="D47" s="197" t="s">
        <v>105</v>
      </c>
      <c r="E47" s="197" t="s">
        <v>106</v>
      </c>
      <c r="F47" s="52">
        <f>F46/Справочно!E$5*1000000</f>
        <v>0.61417515751737473</v>
      </c>
      <c r="G47" s="27" t="s">
        <v>96</v>
      </c>
      <c r="H47" s="27" t="s">
        <v>96</v>
      </c>
      <c r="I47" s="27" t="s">
        <v>96</v>
      </c>
      <c r="J47" s="27" t="s">
        <v>96</v>
      </c>
      <c r="K47" s="27" t="s">
        <v>96</v>
      </c>
      <c r="L47" s="27" t="s">
        <v>96</v>
      </c>
      <c r="M47" s="27" t="s">
        <v>96</v>
      </c>
      <c r="N47" s="27" t="s">
        <v>96</v>
      </c>
      <c r="O47" s="26" t="s">
        <v>96</v>
      </c>
      <c r="P47" s="27" t="s">
        <v>96</v>
      </c>
      <c r="Q47" s="27" t="s">
        <v>96</v>
      </c>
      <c r="R47" s="27" t="s">
        <v>96</v>
      </c>
      <c r="S47" s="27" t="s">
        <v>96</v>
      </c>
      <c r="T47" s="27" t="s">
        <v>96</v>
      </c>
      <c r="U47" s="27" t="s">
        <v>96</v>
      </c>
      <c r="V47" s="27" t="s">
        <v>96</v>
      </c>
      <c r="W47" s="27" t="s">
        <v>96</v>
      </c>
      <c r="X47" s="27" t="s">
        <v>96</v>
      </c>
      <c r="Y47" s="26" t="s">
        <v>96</v>
      </c>
      <c r="Z47" s="12"/>
    </row>
    <row r="48" spans="1:26" ht="40.5" x14ac:dyDescent="0.25">
      <c r="A48" s="196" t="s">
        <v>1211</v>
      </c>
      <c r="B48" s="197" t="s">
        <v>108</v>
      </c>
      <c r="C48" s="197" t="s">
        <v>91</v>
      </c>
      <c r="D48" s="197" t="s">
        <v>109</v>
      </c>
      <c r="E48" s="197" t="s">
        <v>106</v>
      </c>
      <c r="F48" s="52">
        <f>F46/Справочно!E$7*100000</f>
        <v>0.42043326699246741</v>
      </c>
      <c r="G48" s="27" t="s">
        <v>96</v>
      </c>
      <c r="H48" s="27" t="s">
        <v>96</v>
      </c>
      <c r="I48" s="27" t="s">
        <v>96</v>
      </c>
      <c r="J48" s="27" t="s">
        <v>96</v>
      </c>
      <c r="K48" s="27" t="s">
        <v>96</v>
      </c>
      <c r="L48" s="27" t="s">
        <v>96</v>
      </c>
      <c r="M48" s="27" t="s">
        <v>96</v>
      </c>
      <c r="N48" s="27" t="s">
        <v>96</v>
      </c>
      <c r="O48" s="26" t="s">
        <v>96</v>
      </c>
      <c r="P48" s="27" t="s">
        <v>96</v>
      </c>
      <c r="Q48" s="27" t="s">
        <v>96</v>
      </c>
      <c r="R48" s="27" t="s">
        <v>96</v>
      </c>
      <c r="S48" s="27" t="s">
        <v>96</v>
      </c>
      <c r="T48" s="27" t="s">
        <v>96</v>
      </c>
      <c r="U48" s="27" t="s">
        <v>96</v>
      </c>
      <c r="V48" s="27" t="s">
        <v>96</v>
      </c>
      <c r="W48" s="27" t="s">
        <v>96</v>
      </c>
      <c r="X48" s="27" t="s">
        <v>96</v>
      </c>
      <c r="Y48" s="26" t="s">
        <v>96</v>
      </c>
      <c r="Z48" s="12"/>
    </row>
    <row r="49" spans="1:16384" ht="60.75" x14ac:dyDescent="0.25">
      <c r="A49" s="196" t="s">
        <v>1212</v>
      </c>
      <c r="B49" s="32" t="s">
        <v>1263</v>
      </c>
      <c r="C49" s="197" t="s">
        <v>91</v>
      </c>
      <c r="D49" s="197" t="s">
        <v>92</v>
      </c>
      <c r="E49" s="197" t="s">
        <v>93</v>
      </c>
      <c r="F49" s="26">
        <v>43</v>
      </c>
      <c r="G49" s="27" t="s">
        <v>96</v>
      </c>
      <c r="H49" s="27" t="s">
        <v>96</v>
      </c>
      <c r="I49" s="27" t="s">
        <v>96</v>
      </c>
      <c r="J49" s="27" t="s">
        <v>96</v>
      </c>
      <c r="K49" s="27" t="s">
        <v>96</v>
      </c>
      <c r="L49" s="27" t="s">
        <v>96</v>
      </c>
      <c r="M49" s="27" t="s">
        <v>96</v>
      </c>
      <c r="N49" s="27" t="s">
        <v>96</v>
      </c>
      <c r="O49" s="26" t="s">
        <v>96</v>
      </c>
      <c r="P49" s="27" t="s">
        <v>96</v>
      </c>
      <c r="Q49" s="27" t="s">
        <v>96</v>
      </c>
      <c r="R49" s="27" t="s">
        <v>96</v>
      </c>
      <c r="S49" s="27" t="s">
        <v>96</v>
      </c>
      <c r="T49" s="27" t="s">
        <v>96</v>
      </c>
      <c r="U49" s="27" t="s">
        <v>96</v>
      </c>
      <c r="V49" s="27" t="s">
        <v>96</v>
      </c>
      <c r="W49" s="27" t="s">
        <v>96</v>
      </c>
      <c r="X49" s="27" t="s">
        <v>96</v>
      </c>
      <c r="Y49" s="26" t="s">
        <v>96</v>
      </c>
      <c r="Z49" s="12"/>
    </row>
    <row r="50" spans="1:16384" ht="40.5" x14ac:dyDescent="0.25">
      <c r="A50" s="196" t="s">
        <v>1213</v>
      </c>
      <c r="B50" s="197" t="s">
        <v>104</v>
      </c>
      <c r="C50" s="197" t="s">
        <v>91</v>
      </c>
      <c r="D50" s="197" t="s">
        <v>105</v>
      </c>
      <c r="E50" s="197" t="s">
        <v>106</v>
      </c>
      <c r="F50" s="52">
        <f>F49/Справочно!E$5*1000000</f>
        <v>0.36679905240620986</v>
      </c>
      <c r="G50" s="27" t="s">
        <v>96</v>
      </c>
      <c r="H50" s="27" t="s">
        <v>96</v>
      </c>
      <c r="I50" s="27" t="s">
        <v>96</v>
      </c>
      <c r="J50" s="27" t="s">
        <v>96</v>
      </c>
      <c r="K50" s="27" t="s">
        <v>96</v>
      </c>
      <c r="L50" s="27" t="s">
        <v>96</v>
      </c>
      <c r="M50" s="27" t="s">
        <v>96</v>
      </c>
      <c r="N50" s="27" t="s">
        <v>96</v>
      </c>
      <c r="O50" s="26" t="s">
        <v>96</v>
      </c>
      <c r="P50" s="27" t="s">
        <v>96</v>
      </c>
      <c r="Q50" s="27" t="s">
        <v>96</v>
      </c>
      <c r="R50" s="27" t="s">
        <v>96</v>
      </c>
      <c r="S50" s="27" t="s">
        <v>96</v>
      </c>
      <c r="T50" s="27" t="s">
        <v>96</v>
      </c>
      <c r="U50" s="27" t="s">
        <v>96</v>
      </c>
      <c r="V50" s="27" t="s">
        <v>96</v>
      </c>
      <c r="W50" s="27" t="s">
        <v>96</v>
      </c>
      <c r="X50" s="27" t="s">
        <v>96</v>
      </c>
      <c r="Y50" s="26" t="s">
        <v>96</v>
      </c>
      <c r="Z50" s="12"/>
    </row>
    <row r="51" spans="1:16384" ht="40.5" x14ac:dyDescent="0.25">
      <c r="A51" s="196" t="s">
        <v>1214</v>
      </c>
      <c r="B51" s="197" t="s">
        <v>108</v>
      </c>
      <c r="C51" s="197" t="s">
        <v>91</v>
      </c>
      <c r="D51" s="197" t="s">
        <v>109</v>
      </c>
      <c r="E51" s="197" t="s">
        <v>106</v>
      </c>
      <c r="F51" s="52">
        <f>F49/Справочно!E$7*100000</f>
        <v>0.25109209000939026</v>
      </c>
      <c r="G51" s="27" t="s">
        <v>96</v>
      </c>
      <c r="H51" s="27" t="s">
        <v>96</v>
      </c>
      <c r="I51" s="27" t="s">
        <v>96</v>
      </c>
      <c r="J51" s="27" t="s">
        <v>96</v>
      </c>
      <c r="K51" s="27" t="s">
        <v>96</v>
      </c>
      <c r="L51" s="27" t="s">
        <v>96</v>
      </c>
      <c r="M51" s="27" t="s">
        <v>96</v>
      </c>
      <c r="N51" s="27" t="s">
        <v>96</v>
      </c>
      <c r="O51" s="26" t="s">
        <v>96</v>
      </c>
      <c r="P51" s="27" t="s">
        <v>96</v>
      </c>
      <c r="Q51" s="27" t="s">
        <v>96</v>
      </c>
      <c r="R51" s="27" t="s">
        <v>96</v>
      </c>
      <c r="S51" s="27" t="s">
        <v>96</v>
      </c>
      <c r="T51" s="27" t="s">
        <v>96</v>
      </c>
      <c r="U51" s="27" t="s">
        <v>96</v>
      </c>
      <c r="V51" s="27" t="s">
        <v>96</v>
      </c>
      <c r="W51" s="27" t="s">
        <v>96</v>
      </c>
      <c r="X51" s="27" t="s">
        <v>96</v>
      </c>
      <c r="Y51" s="26" t="s">
        <v>96</v>
      </c>
      <c r="Z51" s="12"/>
    </row>
    <row r="52" spans="1:16384" ht="60.75" x14ac:dyDescent="0.25">
      <c r="A52" s="18" t="s">
        <v>160</v>
      </c>
      <c r="B52" s="32" t="s">
        <v>1266</v>
      </c>
      <c r="C52" s="25" t="s">
        <v>91</v>
      </c>
      <c r="D52" s="25" t="s">
        <v>92</v>
      </c>
      <c r="E52" s="25" t="s">
        <v>93</v>
      </c>
      <c r="F52" s="26">
        <v>201396</v>
      </c>
      <c r="G52" s="27">
        <v>65682</v>
      </c>
      <c r="H52" s="27">
        <v>24887</v>
      </c>
      <c r="I52" s="27">
        <v>17463</v>
      </c>
      <c r="J52" s="27">
        <v>5457</v>
      </c>
      <c r="K52" s="27">
        <v>36399</v>
      </c>
      <c r="L52" s="27">
        <v>16714</v>
      </c>
      <c r="M52" s="27">
        <v>25929</v>
      </c>
      <c r="N52" s="27">
        <v>8865</v>
      </c>
      <c r="O52" s="36">
        <v>206852</v>
      </c>
      <c r="P52" s="37">
        <v>65756</v>
      </c>
      <c r="Q52" s="37">
        <v>24930</v>
      </c>
      <c r="R52" s="212">
        <v>17851</v>
      </c>
      <c r="S52" s="213"/>
      <c r="T52" s="37">
        <v>5381</v>
      </c>
      <c r="U52" s="37">
        <v>38177</v>
      </c>
      <c r="V52" s="37">
        <v>17825</v>
      </c>
      <c r="W52" s="37">
        <v>27850</v>
      </c>
      <c r="X52" s="37">
        <v>9082</v>
      </c>
      <c r="Y52" s="26">
        <v>222761</v>
      </c>
      <c r="Z52" s="12"/>
    </row>
    <row r="53" spans="1:16384" ht="40.5" x14ac:dyDescent="0.25">
      <c r="A53" s="18" t="s">
        <v>161</v>
      </c>
      <c r="B53" s="25" t="s">
        <v>104</v>
      </c>
      <c r="C53" s="25" t="s">
        <v>91</v>
      </c>
      <c r="D53" s="25" t="s">
        <v>105</v>
      </c>
      <c r="E53" s="25" t="s">
        <v>106</v>
      </c>
      <c r="F53" s="26">
        <f>(F52/Справочно!E$5)*1000000</f>
        <v>1717.95027810235</v>
      </c>
      <c r="G53" s="27">
        <f>(G52/Справочно!F$5)*1000000</f>
        <v>2031.330085757683</v>
      </c>
      <c r="H53" s="27">
        <f>(H52/Справочно!G$5)*1000000</f>
        <v>2190.6687212786669</v>
      </c>
      <c r="I53" s="27">
        <f>(I52/Справочно!H$5)*1000000</f>
        <v>1322.9920302287353</v>
      </c>
      <c r="J53" s="27">
        <f>(J52/Справочно!I$5)*1000000</f>
        <v>764.23423015900471</v>
      </c>
      <c r="K53" s="27">
        <f>(K52/Справочно!J$5)*1000000</f>
        <v>1538.0430830379739</v>
      </c>
      <c r="L53" s="27">
        <f>(L52/Справочно!K$5)*1000000</f>
        <v>1735.2025294049556</v>
      </c>
      <c r="M53" s="27">
        <f>(M52/Справочно!L$5)*1000000</f>
        <v>1723.7501714343305</v>
      </c>
      <c r="N53" s="27">
        <f>(N52/Справочно!M$5)*1000000</f>
        <v>1825.9293084207782</v>
      </c>
      <c r="O53" s="26">
        <f>(O52/Справочно!N$5)*1000000</f>
        <v>1759.9895693229321</v>
      </c>
      <c r="P53" s="27">
        <f>(P52/Справочно!O$5)*1000000</f>
        <v>2029.5720712907098</v>
      </c>
      <c r="Q53" s="27">
        <f>(Q52/Справочно!P$5)*1000000</f>
        <v>2190.2007973982559</v>
      </c>
      <c r="R53" s="210">
        <f>R52/(Справочно!Q$5+Справочно!R$5)*1000000</f>
        <v>1351.6537143597022</v>
      </c>
      <c r="S53" s="211"/>
      <c r="T53" s="27">
        <f>T52/Справочно!S$5*1000000</f>
        <v>758.3226652371136</v>
      </c>
      <c r="U53" s="27">
        <f>U52/Справочно!T$5*1000000</f>
        <v>1604.3698096575354</v>
      </c>
      <c r="V53" s="27">
        <f>V52/Справочно!U$5*1000000</f>
        <v>1846.5677769623758</v>
      </c>
      <c r="W53" s="27">
        <f>W52/Справочно!V$5*1000000</f>
        <v>1842.9975226407448</v>
      </c>
      <c r="X53" s="27">
        <f>X52/Справочно!W$5*1000000</f>
        <v>1858.7288316839383</v>
      </c>
      <c r="Y53" s="26">
        <f>Y52/Справочно!X$5*1000000</f>
        <v>1889.2570428257859</v>
      </c>
      <c r="Z53" s="12"/>
    </row>
    <row r="54" spans="1:16384" ht="40.5" x14ac:dyDescent="0.25">
      <c r="A54" s="18" t="s">
        <v>162</v>
      </c>
      <c r="B54" s="25" t="s">
        <v>108</v>
      </c>
      <c r="C54" s="25" t="s">
        <v>91</v>
      </c>
      <c r="D54" s="25" t="s">
        <v>109</v>
      </c>
      <c r="E54" s="25" t="s">
        <v>106</v>
      </c>
      <c r="F54" s="26">
        <f>F52/Справочно!E$7*100000</f>
        <v>1176.0219199890967</v>
      </c>
      <c r="G54" s="27">
        <f>G52/Справочно!F$7*100000</f>
        <v>10101.737144439061</v>
      </c>
      <c r="H54" s="27">
        <f>H52/Справочно!G$7*100000</f>
        <v>1475.2467735089854</v>
      </c>
      <c r="I54" s="27">
        <f>I52/Справочно!H$7*100000</f>
        <v>3899.5491502185023</v>
      </c>
      <c r="J54" s="27">
        <f>J52/Справочно!I$7*100000</f>
        <v>3201.7319979582139</v>
      </c>
      <c r="K54" s="27">
        <f>K52/Справочно!J$7*100000</f>
        <v>3510.1135514356661</v>
      </c>
      <c r="L54" s="27">
        <f>L52/Справочно!K$7*100000</f>
        <v>919.1106721649802</v>
      </c>
      <c r="M54" s="27">
        <f>M52/Справочно!L$7*100000</f>
        <v>503.96961838135354</v>
      </c>
      <c r="N54" s="27">
        <f>N52/Справочно!M$7*100000</f>
        <v>143.69471947435451</v>
      </c>
      <c r="O54" s="26">
        <f>O52/Справочно!N$7*100000</f>
        <v>1207.8814186656371</v>
      </c>
      <c r="P54" s="27">
        <f>P52/Справочно!O$7*100000</f>
        <v>10113.118170423175</v>
      </c>
      <c r="Q54" s="27">
        <f>Q52/Справочно!P$7*100000</f>
        <v>1477.7957191939167</v>
      </c>
      <c r="R54" s="210">
        <f>R52/(Справочно!Q$7+Справочно!R$7)*100000</f>
        <v>3986.1909111006407</v>
      </c>
      <c r="S54" s="211"/>
      <c r="T54" s="27">
        <f>T52/Справочно!S$7*100000</f>
        <v>3157.1412646166664</v>
      </c>
      <c r="U54" s="27">
        <f>U52/Справочно!T$7*100000</f>
        <v>3681.5738084331833</v>
      </c>
      <c r="V54" s="27">
        <f>V52/Справочно!U$7*100000</f>
        <v>980.20508144913072</v>
      </c>
      <c r="W54" s="27">
        <f>W52/Справочно!V$7*100000</f>
        <v>541.3071800655905</v>
      </c>
      <c r="X54" s="27">
        <f>X52/Справочно!W$7*100000</f>
        <v>147.21211982696985</v>
      </c>
      <c r="Y54" s="26">
        <f>Y52/Справочно!X$7*100000</f>
        <v>1300.779652618181</v>
      </c>
      <c r="Z54" s="12"/>
    </row>
    <row r="55" spans="1:16384" ht="81" x14ac:dyDescent="0.25">
      <c r="A55" s="28" t="s">
        <v>1215</v>
      </c>
      <c r="B55" s="29" t="s">
        <v>157</v>
      </c>
      <c r="C55" s="25" t="s">
        <v>91</v>
      </c>
      <c r="D55" s="25" t="s">
        <v>158</v>
      </c>
      <c r="E55" s="25" t="s">
        <v>93</v>
      </c>
      <c r="F55" s="38">
        <v>18.420000000000002</v>
      </c>
      <c r="G55" s="39">
        <v>37.869999999999997</v>
      </c>
      <c r="H55" s="39">
        <v>47.54</v>
      </c>
      <c r="I55" s="134">
        <v>2.2400000000000002</v>
      </c>
      <c r="J55" s="27" t="s">
        <v>159</v>
      </c>
      <c r="K55" s="27" t="s">
        <v>159</v>
      </c>
      <c r="L55" s="27" t="s">
        <v>159</v>
      </c>
      <c r="M55" s="27" t="s">
        <v>159</v>
      </c>
      <c r="N55" s="27" t="s">
        <v>159</v>
      </c>
      <c r="O55" s="38">
        <v>18.311643107149074</v>
      </c>
      <c r="P55" s="40">
        <v>38.931808504166924</v>
      </c>
      <c r="Q55" s="40">
        <v>47.874047332531092</v>
      </c>
      <c r="R55" s="216">
        <v>1.92</v>
      </c>
      <c r="S55" s="217"/>
      <c r="T55" s="31" t="s">
        <v>159</v>
      </c>
      <c r="U55" s="31" t="s">
        <v>159</v>
      </c>
      <c r="V55" s="31" t="s">
        <v>159</v>
      </c>
      <c r="W55" s="31" t="s">
        <v>159</v>
      </c>
      <c r="X55" s="31" t="s">
        <v>159</v>
      </c>
      <c r="Y55" s="38">
        <v>18.23</v>
      </c>
      <c r="Z55" s="41"/>
    </row>
    <row r="56" spans="1:16384" ht="60.75" x14ac:dyDescent="0.25">
      <c r="A56" s="18" t="s">
        <v>1216</v>
      </c>
      <c r="B56" s="32" t="s">
        <v>1267</v>
      </c>
      <c r="C56" s="25" t="s">
        <v>91</v>
      </c>
      <c r="D56" s="25" t="s">
        <v>92</v>
      </c>
      <c r="E56" s="25" t="s">
        <v>93</v>
      </c>
      <c r="F56" s="26">
        <v>126711</v>
      </c>
      <c r="G56" s="27">
        <v>35396</v>
      </c>
      <c r="H56" s="27">
        <v>13446</v>
      </c>
      <c r="I56" s="27">
        <v>13121</v>
      </c>
      <c r="J56" s="27">
        <v>3886</v>
      </c>
      <c r="K56" s="27">
        <v>23923</v>
      </c>
      <c r="L56" s="27">
        <v>13662</v>
      </c>
      <c r="M56" s="27">
        <v>17408</v>
      </c>
      <c r="N56" s="27">
        <v>5869</v>
      </c>
      <c r="O56" s="36">
        <v>130935</v>
      </c>
      <c r="P56" s="27">
        <v>35949</v>
      </c>
      <c r="Q56" s="27">
        <v>14066</v>
      </c>
      <c r="R56" s="210">
        <v>13453</v>
      </c>
      <c r="S56" s="211"/>
      <c r="T56" s="37">
        <v>3834</v>
      </c>
      <c r="U56" s="37">
        <v>24915</v>
      </c>
      <c r="V56" s="37">
        <v>14291</v>
      </c>
      <c r="W56" s="37">
        <v>18513</v>
      </c>
      <c r="X56" s="37">
        <v>5914</v>
      </c>
      <c r="Y56" s="26">
        <v>139042</v>
      </c>
      <c r="Z56" s="12"/>
    </row>
    <row r="57" spans="1:16384" ht="40.5" x14ac:dyDescent="0.25">
      <c r="A57" s="18" t="s">
        <v>1217</v>
      </c>
      <c r="B57" s="25" t="s">
        <v>104</v>
      </c>
      <c r="C57" s="25" t="s">
        <v>91</v>
      </c>
      <c r="D57" s="25" t="s">
        <v>105</v>
      </c>
      <c r="E57" s="25" t="s">
        <v>106</v>
      </c>
      <c r="F57" s="26">
        <f>F56/Справочно!E$5*1000000</f>
        <v>1080.8715053358899</v>
      </c>
      <c r="G57" s="27">
        <f>G56/Справочно!F$5*1000000</f>
        <v>1094.6828615979866</v>
      </c>
      <c r="H57" s="27">
        <f>H56/Справочно!G$5*1000000</f>
        <v>1183.5790423238218</v>
      </c>
      <c r="I57" s="27">
        <f>I56/Справочно!H$5*1000000</f>
        <v>994.04331607577365</v>
      </c>
      <c r="J57" s="27">
        <f>J56/Справочно!I$5*1000000</f>
        <v>544.22104057135653</v>
      </c>
      <c r="K57" s="27">
        <f>K56/Справочно!J$5*1000000</f>
        <v>1010.8685589031963</v>
      </c>
      <c r="L57" s="27">
        <f>L56/Справочно!K$5*1000000</f>
        <v>1418.3520974470805</v>
      </c>
      <c r="M57" s="27">
        <f>M56/Справочно!L$5*1000000</f>
        <v>1157.2772950876943</v>
      </c>
      <c r="N57" s="27">
        <f>N56/Справочно!M$5*1000000</f>
        <v>1208.8414112940268</v>
      </c>
      <c r="O57" s="26">
        <f>O56/Справочно!N$5*1000000</f>
        <v>1114.0536918149119</v>
      </c>
      <c r="P57" s="27">
        <f>P56/Справочно!O$5*1000000</f>
        <v>1109.5730639155322</v>
      </c>
      <c r="Q57" s="27">
        <f>Q56/Справочно!P$5*1000000</f>
        <v>1235.7546897795376</v>
      </c>
      <c r="R57" s="210">
        <f>R56/(Справочно!Q$5+Справочно!R$5)*1000000</f>
        <v>1018.6430686953713</v>
      </c>
      <c r="S57" s="211"/>
      <c r="T57" s="27">
        <f>T56/Справочно!S$5*1000000</f>
        <v>540.31018370546246</v>
      </c>
      <c r="U57" s="27">
        <f>U56/Справочно!T$5*1000000</f>
        <v>1047.0407262911569</v>
      </c>
      <c r="V57" s="27">
        <f>V56/Справочно!U$5*1000000</f>
        <v>1480.4656437907049</v>
      </c>
      <c r="W57" s="27">
        <f>W56/Справочно!V$5*1000000</f>
        <v>1225.1135776175265</v>
      </c>
      <c r="X57" s="27">
        <f>X56/Справочно!W$5*1000000</f>
        <v>1210.3636105019611</v>
      </c>
      <c r="Y57" s="26">
        <f>Y56/Справочно!X$5*1000000</f>
        <v>1179.2283108290183</v>
      </c>
      <c r="Z57" s="27" t="e">
        <f>Z56/Справочно!Y$5*1000000</f>
        <v>#DIV/0!</v>
      </c>
      <c r="AA57" s="27" t="e">
        <f>AA56/Справочно!Z$5*1000000</f>
        <v>#DIV/0!</v>
      </c>
      <c r="AB57" s="27" t="e">
        <f>AB56/Справочно!AA$5*1000000</f>
        <v>#DIV/0!</v>
      </c>
      <c r="AC57" s="27" t="e">
        <f>AC56/Справочно!AB$5*1000000</f>
        <v>#DIV/0!</v>
      </c>
      <c r="AD57" s="27" t="e">
        <f>AD56/Справочно!AC$5*1000000</f>
        <v>#DIV/0!</v>
      </c>
      <c r="AE57" s="27" t="e">
        <f>AE56/Справочно!AD$5*1000000</f>
        <v>#DIV/0!</v>
      </c>
      <c r="AF57" s="27" t="e">
        <f>AF56/Справочно!AE$5*1000000</f>
        <v>#DIV/0!</v>
      </c>
      <c r="AG57" s="27" t="e">
        <f>AG56/Справочно!AF$5*1000000</f>
        <v>#DIV/0!</v>
      </c>
      <c r="AH57" s="27" t="e">
        <f>AH56/Справочно!AG$5*1000000</f>
        <v>#DIV/0!</v>
      </c>
      <c r="AI57" s="27" t="e">
        <f>AI56/Справочно!AH$5*1000000</f>
        <v>#DIV/0!</v>
      </c>
      <c r="AJ57" s="27" t="e">
        <f>AJ56/Справочно!AI$5*1000000</f>
        <v>#DIV/0!</v>
      </c>
      <c r="AK57" s="27" t="e">
        <f>AK56/Справочно!AJ$5*1000000</f>
        <v>#DIV/0!</v>
      </c>
      <c r="AL57" s="27" t="e">
        <f>AL56/Справочно!AK$5*1000000</f>
        <v>#DIV/0!</v>
      </c>
      <c r="AM57" s="27" t="e">
        <f>AM56/Справочно!AL$5*1000000</f>
        <v>#DIV/0!</v>
      </c>
      <c r="AN57" s="27" t="e">
        <f>AN56/Справочно!AM$5*1000000</f>
        <v>#DIV/0!</v>
      </c>
      <c r="AO57" s="27" t="e">
        <f>AO56/Справочно!AN$5*1000000</f>
        <v>#DIV/0!</v>
      </c>
      <c r="AP57" s="27" t="e">
        <f>AP56/Справочно!AO$5*1000000</f>
        <v>#DIV/0!</v>
      </c>
      <c r="AQ57" s="27" t="e">
        <f>AQ56/Справочно!AP$5*1000000</f>
        <v>#DIV/0!</v>
      </c>
      <c r="AR57" s="27" t="e">
        <f>AR56/Справочно!AQ$5*1000000</f>
        <v>#DIV/0!</v>
      </c>
      <c r="AS57" s="27" t="e">
        <f>AS56/Справочно!AR$5*1000000</f>
        <v>#DIV/0!</v>
      </c>
      <c r="AT57" s="27" t="e">
        <f>AT56/Справочно!AS$5*1000000</f>
        <v>#DIV/0!</v>
      </c>
      <c r="AU57" s="27" t="e">
        <f>AU56/Справочно!AT$5*1000000</f>
        <v>#DIV/0!</v>
      </c>
      <c r="AV57" s="27" t="e">
        <f>AV56/Справочно!AU$5*1000000</f>
        <v>#DIV/0!</v>
      </c>
      <c r="AW57" s="27" t="e">
        <f>AW56/Справочно!AV$5*1000000</f>
        <v>#DIV/0!</v>
      </c>
      <c r="AX57" s="27" t="e">
        <f>AX56/Справочно!AW$5*1000000</f>
        <v>#DIV/0!</v>
      </c>
      <c r="AY57" s="27" t="e">
        <f>AY56/Справочно!AX$5*1000000</f>
        <v>#DIV/0!</v>
      </c>
      <c r="AZ57" s="27" t="e">
        <f>AZ56/Справочно!AY$5*1000000</f>
        <v>#DIV/0!</v>
      </c>
      <c r="BA57" s="27" t="e">
        <f>BA56/Справочно!AZ$5*1000000</f>
        <v>#DIV/0!</v>
      </c>
      <c r="BB57" s="27" t="e">
        <f>BB56/Справочно!BA$5*1000000</f>
        <v>#DIV/0!</v>
      </c>
      <c r="BC57" s="27" t="e">
        <f>BC56/Справочно!BB$5*1000000</f>
        <v>#DIV/0!</v>
      </c>
      <c r="BD57" s="27" t="e">
        <f>BD56/Справочно!BC$5*1000000</f>
        <v>#DIV/0!</v>
      </c>
      <c r="BE57" s="27" t="e">
        <f>BE56/Справочно!BD$5*1000000</f>
        <v>#DIV/0!</v>
      </c>
      <c r="BF57" s="27" t="e">
        <f>BF56/Справочно!BE$5*1000000</f>
        <v>#DIV/0!</v>
      </c>
      <c r="BG57" s="27" t="e">
        <f>BG56/Справочно!BF$5*1000000</f>
        <v>#DIV/0!</v>
      </c>
      <c r="BH57" s="27" t="e">
        <f>BH56/Справочно!BG$5*1000000</f>
        <v>#DIV/0!</v>
      </c>
      <c r="BI57" s="27" t="e">
        <f>BI56/Справочно!BH$5*1000000</f>
        <v>#DIV/0!</v>
      </c>
      <c r="BJ57" s="27" t="e">
        <f>BJ56/Справочно!BI$5*1000000</f>
        <v>#DIV/0!</v>
      </c>
      <c r="BK57" s="27" t="e">
        <f>BK56/Справочно!BJ$5*1000000</f>
        <v>#DIV/0!</v>
      </c>
      <c r="BL57" s="27" t="e">
        <f>BL56/Справочно!BK$5*1000000</f>
        <v>#DIV/0!</v>
      </c>
      <c r="BM57" s="27" t="e">
        <f>BM56/Справочно!BL$5*1000000</f>
        <v>#DIV/0!</v>
      </c>
      <c r="BN57" s="27" t="e">
        <f>BN56/Справочно!BM$5*1000000</f>
        <v>#DIV/0!</v>
      </c>
      <c r="BO57" s="27" t="e">
        <f>BO56/Справочно!BN$5*1000000</f>
        <v>#DIV/0!</v>
      </c>
      <c r="BP57" s="27" t="e">
        <f>BP56/Справочно!BO$5*1000000</f>
        <v>#DIV/0!</v>
      </c>
      <c r="BQ57" s="27" t="e">
        <f>BQ56/Справочно!BP$5*1000000</f>
        <v>#DIV/0!</v>
      </c>
      <c r="BR57" s="27" t="e">
        <f>BR56/Справочно!BQ$5*1000000</f>
        <v>#DIV/0!</v>
      </c>
      <c r="BS57" s="27" t="e">
        <f>BS56/Справочно!BR$5*1000000</f>
        <v>#DIV/0!</v>
      </c>
      <c r="BT57" s="27" t="e">
        <f>BT56/Справочно!BS$5*1000000</f>
        <v>#DIV/0!</v>
      </c>
      <c r="BU57" s="27" t="e">
        <f>BU56/Справочно!BT$5*1000000</f>
        <v>#DIV/0!</v>
      </c>
      <c r="BV57" s="27" t="e">
        <f>BV56/Справочно!BU$5*1000000</f>
        <v>#DIV/0!</v>
      </c>
      <c r="BW57" s="27" t="e">
        <f>BW56/Справочно!BV$5*1000000</f>
        <v>#DIV/0!</v>
      </c>
      <c r="BX57" s="27" t="e">
        <f>BX56/Справочно!BW$5*1000000</f>
        <v>#DIV/0!</v>
      </c>
      <c r="BY57" s="27" t="e">
        <f>BY56/Справочно!BX$5*1000000</f>
        <v>#DIV/0!</v>
      </c>
      <c r="BZ57" s="27" t="e">
        <f>BZ56/Справочно!BY$5*1000000</f>
        <v>#DIV/0!</v>
      </c>
      <c r="CA57" s="27" t="e">
        <f>CA56/Справочно!BZ$5*1000000</f>
        <v>#DIV/0!</v>
      </c>
      <c r="CB57" s="27" t="e">
        <f>CB56/Справочно!CA$5*1000000</f>
        <v>#DIV/0!</v>
      </c>
      <c r="CC57" s="27" t="e">
        <f>CC56/Справочно!CB$5*1000000</f>
        <v>#DIV/0!</v>
      </c>
      <c r="CD57" s="27" t="e">
        <f>CD56/Справочно!CC$5*1000000</f>
        <v>#DIV/0!</v>
      </c>
      <c r="CE57" s="27" t="e">
        <f>CE56/Справочно!CD$5*1000000</f>
        <v>#DIV/0!</v>
      </c>
      <c r="CF57" s="27" t="e">
        <f>CF56/Справочно!CE$5*1000000</f>
        <v>#DIV/0!</v>
      </c>
      <c r="CG57" s="27" t="e">
        <f>CG56/Справочно!CF$5*1000000</f>
        <v>#DIV/0!</v>
      </c>
      <c r="CH57" s="27" t="e">
        <f>CH56/Справочно!CG$5*1000000</f>
        <v>#DIV/0!</v>
      </c>
      <c r="CI57" s="27" t="e">
        <f>CI56/Справочно!CH$5*1000000</f>
        <v>#DIV/0!</v>
      </c>
      <c r="CJ57" s="27" t="e">
        <f>CJ56/Справочно!CI$5*1000000</f>
        <v>#DIV/0!</v>
      </c>
      <c r="CK57" s="27" t="e">
        <f>CK56/Справочно!CJ$5*1000000</f>
        <v>#DIV/0!</v>
      </c>
      <c r="CL57" s="27" t="e">
        <f>CL56/Справочно!CK$5*1000000</f>
        <v>#DIV/0!</v>
      </c>
      <c r="CM57" s="27" t="e">
        <f>CM56/Справочно!CL$5*1000000</f>
        <v>#DIV/0!</v>
      </c>
      <c r="CN57" s="27" t="e">
        <f>CN56/Справочно!CM$5*1000000</f>
        <v>#DIV/0!</v>
      </c>
      <c r="CO57" s="27" t="e">
        <f>CO56/Справочно!CN$5*1000000</f>
        <v>#DIV/0!</v>
      </c>
      <c r="CP57" s="27" t="e">
        <f>CP56/Справочно!CO$5*1000000</f>
        <v>#DIV/0!</v>
      </c>
      <c r="CQ57" s="27" t="e">
        <f>CQ56/Справочно!CP$5*1000000</f>
        <v>#DIV/0!</v>
      </c>
      <c r="CR57" s="27" t="e">
        <f>CR56/Справочно!CQ$5*1000000</f>
        <v>#DIV/0!</v>
      </c>
      <c r="CS57" s="27" t="e">
        <f>CS56/Справочно!CR$5*1000000</f>
        <v>#DIV/0!</v>
      </c>
      <c r="CT57" s="27" t="e">
        <f>CT56/Справочно!CS$5*1000000</f>
        <v>#DIV/0!</v>
      </c>
      <c r="CU57" s="27" t="e">
        <f>CU56/Справочно!CT$5*1000000</f>
        <v>#DIV/0!</v>
      </c>
      <c r="CV57" s="27" t="e">
        <f>CV56/Справочно!CU$5*1000000</f>
        <v>#DIV/0!</v>
      </c>
      <c r="CW57" s="27" t="e">
        <f>CW56/Справочно!CV$5*1000000</f>
        <v>#DIV/0!</v>
      </c>
      <c r="CX57" s="27" t="e">
        <f>CX56/Справочно!CW$5*1000000</f>
        <v>#DIV/0!</v>
      </c>
      <c r="CY57" s="27" t="e">
        <f>CY56/Справочно!CX$5*1000000</f>
        <v>#DIV/0!</v>
      </c>
      <c r="CZ57" s="27" t="e">
        <f>CZ56/Справочно!CY$5*1000000</f>
        <v>#DIV/0!</v>
      </c>
      <c r="DA57" s="27" t="e">
        <f>DA56/Справочно!CZ$5*1000000</f>
        <v>#DIV/0!</v>
      </c>
      <c r="DB57" s="27" t="e">
        <f>DB56/Справочно!DA$5*1000000</f>
        <v>#DIV/0!</v>
      </c>
      <c r="DC57" s="27" t="e">
        <f>DC56/Справочно!DB$5*1000000</f>
        <v>#DIV/0!</v>
      </c>
      <c r="DD57" s="27" t="e">
        <f>DD56/Справочно!DC$5*1000000</f>
        <v>#DIV/0!</v>
      </c>
      <c r="DE57" s="27" t="e">
        <f>DE56/Справочно!DD$5*1000000</f>
        <v>#DIV/0!</v>
      </c>
      <c r="DF57" s="27" t="e">
        <f>DF56/Справочно!DE$5*1000000</f>
        <v>#DIV/0!</v>
      </c>
      <c r="DG57" s="27" t="e">
        <f>DG56/Справочно!DF$5*1000000</f>
        <v>#DIV/0!</v>
      </c>
      <c r="DH57" s="27" t="e">
        <f>DH56/Справочно!DG$5*1000000</f>
        <v>#DIV/0!</v>
      </c>
      <c r="DI57" s="27" t="e">
        <f>DI56/Справочно!DH$5*1000000</f>
        <v>#DIV/0!</v>
      </c>
      <c r="DJ57" s="27" t="e">
        <f>DJ56/Справочно!DI$5*1000000</f>
        <v>#DIV/0!</v>
      </c>
      <c r="DK57" s="27" t="e">
        <f>DK56/Справочно!DJ$5*1000000</f>
        <v>#DIV/0!</v>
      </c>
      <c r="DL57" s="27" t="e">
        <f>DL56/Справочно!DK$5*1000000</f>
        <v>#DIV/0!</v>
      </c>
      <c r="DM57" s="27" t="e">
        <f>DM56/Справочно!DL$5*1000000</f>
        <v>#DIV/0!</v>
      </c>
      <c r="DN57" s="27" t="e">
        <f>DN56/Справочно!DM$5*1000000</f>
        <v>#DIV/0!</v>
      </c>
      <c r="DO57" s="27" t="e">
        <f>DO56/Справочно!DN$5*1000000</f>
        <v>#DIV/0!</v>
      </c>
      <c r="DP57" s="27" t="e">
        <f>DP56/Справочно!DO$5*1000000</f>
        <v>#DIV/0!</v>
      </c>
      <c r="DQ57" s="27" t="e">
        <f>DQ56/Справочно!DP$5*1000000</f>
        <v>#DIV/0!</v>
      </c>
      <c r="DR57" s="27" t="e">
        <f>DR56/Справочно!DQ$5*1000000</f>
        <v>#DIV/0!</v>
      </c>
      <c r="DS57" s="27" t="e">
        <f>DS56/Справочно!DR$5*1000000</f>
        <v>#DIV/0!</v>
      </c>
      <c r="DT57" s="27" t="e">
        <f>DT56/Справочно!DS$5*1000000</f>
        <v>#DIV/0!</v>
      </c>
      <c r="DU57" s="27" t="e">
        <f>DU56/Справочно!DT$5*1000000</f>
        <v>#DIV/0!</v>
      </c>
      <c r="DV57" s="27" t="e">
        <f>DV56/Справочно!DU$5*1000000</f>
        <v>#DIV/0!</v>
      </c>
      <c r="DW57" s="27" t="e">
        <f>DW56/Справочно!DV$5*1000000</f>
        <v>#DIV/0!</v>
      </c>
      <c r="DX57" s="27" t="e">
        <f>DX56/Справочно!DW$5*1000000</f>
        <v>#DIV/0!</v>
      </c>
      <c r="DY57" s="27" t="e">
        <f>DY56/Справочно!DX$5*1000000</f>
        <v>#DIV/0!</v>
      </c>
      <c r="DZ57" s="27" t="e">
        <f>DZ56/Справочно!DY$5*1000000</f>
        <v>#DIV/0!</v>
      </c>
      <c r="EA57" s="27" t="e">
        <f>EA56/Справочно!DZ$5*1000000</f>
        <v>#DIV/0!</v>
      </c>
      <c r="EB57" s="27" t="e">
        <f>EB56/Справочно!EA$5*1000000</f>
        <v>#DIV/0!</v>
      </c>
      <c r="EC57" s="27" t="e">
        <f>EC56/Справочно!EB$5*1000000</f>
        <v>#DIV/0!</v>
      </c>
      <c r="ED57" s="27" t="e">
        <f>ED56/Справочно!EC$5*1000000</f>
        <v>#DIV/0!</v>
      </c>
      <c r="EE57" s="27" t="e">
        <f>EE56/Справочно!ED$5*1000000</f>
        <v>#DIV/0!</v>
      </c>
      <c r="EF57" s="27" t="e">
        <f>EF56/Справочно!EE$5*1000000</f>
        <v>#DIV/0!</v>
      </c>
      <c r="EG57" s="27" t="e">
        <f>EG56/Справочно!EF$5*1000000</f>
        <v>#DIV/0!</v>
      </c>
      <c r="EH57" s="27" t="e">
        <f>EH56/Справочно!EG$5*1000000</f>
        <v>#DIV/0!</v>
      </c>
      <c r="EI57" s="27" t="e">
        <f>EI56/Справочно!EH$5*1000000</f>
        <v>#DIV/0!</v>
      </c>
      <c r="EJ57" s="27" t="e">
        <f>EJ56/Справочно!EI$5*1000000</f>
        <v>#DIV/0!</v>
      </c>
      <c r="EK57" s="27" t="e">
        <f>EK56/Справочно!EJ$5*1000000</f>
        <v>#DIV/0!</v>
      </c>
      <c r="EL57" s="27" t="e">
        <f>EL56/Справочно!EK$5*1000000</f>
        <v>#DIV/0!</v>
      </c>
      <c r="EM57" s="27" t="e">
        <f>EM56/Справочно!EL$5*1000000</f>
        <v>#DIV/0!</v>
      </c>
      <c r="EN57" s="27" t="e">
        <f>EN56/Справочно!EM$5*1000000</f>
        <v>#DIV/0!</v>
      </c>
      <c r="EO57" s="27" t="e">
        <f>EO56/Справочно!EN$5*1000000</f>
        <v>#DIV/0!</v>
      </c>
      <c r="EP57" s="27" t="e">
        <f>EP56/Справочно!EO$5*1000000</f>
        <v>#DIV/0!</v>
      </c>
      <c r="EQ57" s="27" t="e">
        <f>EQ56/Справочно!EP$5*1000000</f>
        <v>#DIV/0!</v>
      </c>
      <c r="ER57" s="27" t="e">
        <f>ER56/Справочно!EQ$5*1000000</f>
        <v>#DIV/0!</v>
      </c>
      <c r="ES57" s="27" t="e">
        <f>ES56/Справочно!ER$5*1000000</f>
        <v>#DIV/0!</v>
      </c>
      <c r="ET57" s="27" t="e">
        <f>ET56/Справочно!ES$5*1000000</f>
        <v>#DIV/0!</v>
      </c>
      <c r="EU57" s="27" t="e">
        <f>EU56/Справочно!ET$5*1000000</f>
        <v>#DIV/0!</v>
      </c>
      <c r="EV57" s="27" t="e">
        <f>EV56/Справочно!EU$5*1000000</f>
        <v>#DIV/0!</v>
      </c>
      <c r="EW57" s="27" t="e">
        <f>EW56/Справочно!EV$5*1000000</f>
        <v>#DIV/0!</v>
      </c>
      <c r="EX57" s="27" t="e">
        <f>EX56/Справочно!EW$5*1000000</f>
        <v>#DIV/0!</v>
      </c>
      <c r="EY57" s="27" t="e">
        <f>EY56/Справочно!EX$5*1000000</f>
        <v>#DIV/0!</v>
      </c>
      <c r="EZ57" s="27" t="e">
        <f>EZ56/Справочно!EY$5*1000000</f>
        <v>#DIV/0!</v>
      </c>
      <c r="FA57" s="27" t="e">
        <f>FA56/Справочно!EZ$5*1000000</f>
        <v>#DIV/0!</v>
      </c>
      <c r="FB57" s="27" t="e">
        <f>FB56/Справочно!FA$5*1000000</f>
        <v>#DIV/0!</v>
      </c>
      <c r="FC57" s="27" t="e">
        <f>FC56/Справочно!FB$5*1000000</f>
        <v>#DIV/0!</v>
      </c>
      <c r="FD57" s="27" t="e">
        <f>FD56/Справочно!FC$5*1000000</f>
        <v>#DIV/0!</v>
      </c>
      <c r="FE57" s="27" t="e">
        <f>FE56/Справочно!FD$5*1000000</f>
        <v>#DIV/0!</v>
      </c>
      <c r="FF57" s="27" t="e">
        <f>FF56/Справочно!FE$5*1000000</f>
        <v>#DIV/0!</v>
      </c>
      <c r="FG57" s="27" t="e">
        <f>FG56/Справочно!FF$5*1000000</f>
        <v>#DIV/0!</v>
      </c>
      <c r="FH57" s="27" t="e">
        <f>FH56/Справочно!FG$5*1000000</f>
        <v>#DIV/0!</v>
      </c>
      <c r="FI57" s="27" t="e">
        <f>FI56/Справочно!FH$5*1000000</f>
        <v>#DIV/0!</v>
      </c>
      <c r="FJ57" s="27" t="e">
        <f>FJ56/Справочно!FI$5*1000000</f>
        <v>#DIV/0!</v>
      </c>
      <c r="FK57" s="27" t="e">
        <f>FK56/Справочно!FJ$5*1000000</f>
        <v>#DIV/0!</v>
      </c>
      <c r="FL57" s="27" t="e">
        <f>FL56/Справочно!FK$5*1000000</f>
        <v>#DIV/0!</v>
      </c>
      <c r="FM57" s="27" t="e">
        <f>FM56/Справочно!FL$5*1000000</f>
        <v>#DIV/0!</v>
      </c>
      <c r="FN57" s="27" t="e">
        <f>FN56/Справочно!FM$5*1000000</f>
        <v>#DIV/0!</v>
      </c>
      <c r="FO57" s="27" t="e">
        <f>FO56/Справочно!FN$5*1000000</f>
        <v>#DIV/0!</v>
      </c>
      <c r="FP57" s="27" t="e">
        <f>FP56/Справочно!FO$5*1000000</f>
        <v>#DIV/0!</v>
      </c>
      <c r="FQ57" s="27" t="e">
        <f>FQ56/Справочно!FP$5*1000000</f>
        <v>#DIV/0!</v>
      </c>
      <c r="FR57" s="27" t="e">
        <f>FR56/Справочно!FQ$5*1000000</f>
        <v>#DIV/0!</v>
      </c>
      <c r="FS57" s="27" t="e">
        <f>FS56/Справочно!FR$5*1000000</f>
        <v>#DIV/0!</v>
      </c>
      <c r="FT57" s="27" t="e">
        <f>FT56/Справочно!FS$5*1000000</f>
        <v>#DIV/0!</v>
      </c>
      <c r="FU57" s="27" t="e">
        <f>FU56/Справочно!FT$5*1000000</f>
        <v>#DIV/0!</v>
      </c>
      <c r="FV57" s="27" t="e">
        <f>FV56/Справочно!FU$5*1000000</f>
        <v>#DIV/0!</v>
      </c>
      <c r="FW57" s="27" t="e">
        <f>FW56/Справочно!FV$5*1000000</f>
        <v>#DIV/0!</v>
      </c>
      <c r="FX57" s="27" t="e">
        <f>FX56/Справочно!FW$5*1000000</f>
        <v>#DIV/0!</v>
      </c>
      <c r="FY57" s="27" t="e">
        <f>FY56/Справочно!FX$5*1000000</f>
        <v>#DIV/0!</v>
      </c>
      <c r="FZ57" s="27" t="e">
        <f>FZ56/Справочно!FY$5*1000000</f>
        <v>#DIV/0!</v>
      </c>
      <c r="GA57" s="27" t="e">
        <f>GA56/Справочно!FZ$5*1000000</f>
        <v>#DIV/0!</v>
      </c>
      <c r="GB57" s="27" t="e">
        <f>GB56/Справочно!GA$5*1000000</f>
        <v>#DIV/0!</v>
      </c>
      <c r="GC57" s="27" t="e">
        <f>GC56/Справочно!GB$5*1000000</f>
        <v>#DIV/0!</v>
      </c>
      <c r="GD57" s="27" t="e">
        <f>GD56/Справочно!GC$5*1000000</f>
        <v>#DIV/0!</v>
      </c>
      <c r="GE57" s="27" t="e">
        <f>GE56/Справочно!GD$5*1000000</f>
        <v>#DIV/0!</v>
      </c>
      <c r="GF57" s="27" t="e">
        <f>GF56/Справочно!GE$5*1000000</f>
        <v>#DIV/0!</v>
      </c>
      <c r="GG57" s="27" t="e">
        <f>GG56/Справочно!GF$5*1000000</f>
        <v>#DIV/0!</v>
      </c>
      <c r="GH57" s="27" t="e">
        <f>GH56/Справочно!GG$5*1000000</f>
        <v>#DIV/0!</v>
      </c>
      <c r="GI57" s="27" t="e">
        <f>GI56/Справочно!GH$5*1000000</f>
        <v>#DIV/0!</v>
      </c>
      <c r="GJ57" s="27" t="e">
        <f>GJ56/Справочно!GI$5*1000000</f>
        <v>#DIV/0!</v>
      </c>
      <c r="GK57" s="27" t="e">
        <f>GK56/Справочно!GJ$5*1000000</f>
        <v>#DIV/0!</v>
      </c>
      <c r="GL57" s="27" t="e">
        <f>GL56/Справочно!GK$5*1000000</f>
        <v>#DIV/0!</v>
      </c>
      <c r="GM57" s="27" t="e">
        <f>GM56/Справочно!GL$5*1000000</f>
        <v>#DIV/0!</v>
      </c>
      <c r="GN57" s="27" t="e">
        <f>GN56/Справочно!GM$5*1000000</f>
        <v>#DIV/0!</v>
      </c>
      <c r="GO57" s="27" t="e">
        <f>GO56/Справочно!GN$5*1000000</f>
        <v>#DIV/0!</v>
      </c>
      <c r="GP57" s="27" t="e">
        <f>GP56/Справочно!GO$5*1000000</f>
        <v>#DIV/0!</v>
      </c>
      <c r="GQ57" s="27" t="e">
        <f>GQ56/Справочно!GP$5*1000000</f>
        <v>#DIV/0!</v>
      </c>
      <c r="GR57" s="27" t="e">
        <f>GR56/Справочно!GQ$5*1000000</f>
        <v>#DIV/0!</v>
      </c>
      <c r="GS57" s="27" t="e">
        <f>GS56/Справочно!GR$5*1000000</f>
        <v>#DIV/0!</v>
      </c>
      <c r="GT57" s="27" t="e">
        <f>GT56/Справочно!GS$5*1000000</f>
        <v>#DIV/0!</v>
      </c>
      <c r="GU57" s="27" t="e">
        <f>GU56/Справочно!GT$5*1000000</f>
        <v>#DIV/0!</v>
      </c>
      <c r="GV57" s="27" t="e">
        <f>GV56/Справочно!GU$5*1000000</f>
        <v>#DIV/0!</v>
      </c>
      <c r="GW57" s="27" t="e">
        <f>GW56/Справочно!GV$5*1000000</f>
        <v>#DIV/0!</v>
      </c>
      <c r="GX57" s="27" t="e">
        <f>GX56/Справочно!GW$5*1000000</f>
        <v>#DIV/0!</v>
      </c>
      <c r="GY57" s="27" t="e">
        <f>GY56/Справочно!GX$5*1000000</f>
        <v>#DIV/0!</v>
      </c>
      <c r="GZ57" s="27" t="e">
        <f>GZ56/Справочно!GY$5*1000000</f>
        <v>#DIV/0!</v>
      </c>
      <c r="HA57" s="27" t="e">
        <f>HA56/Справочно!GZ$5*1000000</f>
        <v>#DIV/0!</v>
      </c>
      <c r="HB57" s="27" t="e">
        <f>HB56/Справочно!HA$5*1000000</f>
        <v>#DIV/0!</v>
      </c>
      <c r="HC57" s="27" t="e">
        <f>HC56/Справочно!HB$5*1000000</f>
        <v>#DIV/0!</v>
      </c>
      <c r="HD57" s="27" t="e">
        <f>HD56/Справочно!HC$5*1000000</f>
        <v>#DIV/0!</v>
      </c>
      <c r="HE57" s="27" t="e">
        <f>HE56/Справочно!HD$5*1000000</f>
        <v>#DIV/0!</v>
      </c>
      <c r="HF57" s="27" t="e">
        <f>HF56/Справочно!HE$5*1000000</f>
        <v>#DIV/0!</v>
      </c>
      <c r="HG57" s="27" t="e">
        <f>HG56/Справочно!HF$5*1000000</f>
        <v>#DIV/0!</v>
      </c>
      <c r="HH57" s="27" t="e">
        <f>HH56/Справочно!HG$5*1000000</f>
        <v>#DIV/0!</v>
      </c>
      <c r="HI57" s="27" t="e">
        <f>HI56/Справочно!HH$5*1000000</f>
        <v>#DIV/0!</v>
      </c>
      <c r="HJ57" s="27" t="e">
        <f>HJ56/Справочно!HI$5*1000000</f>
        <v>#DIV/0!</v>
      </c>
      <c r="HK57" s="27" t="e">
        <f>HK56/Справочно!HJ$5*1000000</f>
        <v>#DIV/0!</v>
      </c>
      <c r="HL57" s="27" t="e">
        <f>HL56/Справочно!HK$5*1000000</f>
        <v>#DIV/0!</v>
      </c>
      <c r="HM57" s="27" t="e">
        <f>HM56/Справочно!HL$5*1000000</f>
        <v>#DIV/0!</v>
      </c>
      <c r="HN57" s="27" t="e">
        <f>HN56/Справочно!HM$5*1000000</f>
        <v>#DIV/0!</v>
      </c>
      <c r="HO57" s="27" t="e">
        <f>HO56/Справочно!HN$5*1000000</f>
        <v>#DIV/0!</v>
      </c>
      <c r="HP57" s="27" t="e">
        <f>HP56/Справочно!HO$5*1000000</f>
        <v>#DIV/0!</v>
      </c>
      <c r="HQ57" s="27" t="e">
        <f>HQ56/Справочно!HP$5*1000000</f>
        <v>#DIV/0!</v>
      </c>
      <c r="HR57" s="27" t="e">
        <f>HR56/Справочно!HQ$5*1000000</f>
        <v>#DIV/0!</v>
      </c>
      <c r="HS57" s="27" t="e">
        <f>HS56/Справочно!HR$5*1000000</f>
        <v>#DIV/0!</v>
      </c>
      <c r="HT57" s="27" t="e">
        <f>HT56/Справочно!HS$5*1000000</f>
        <v>#DIV/0!</v>
      </c>
      <c r="HU57" s="27" t="e">
        <f>HU56/Справочно!HT$5*1000000</f>
        <v>#DIV/0!</v>
      </c>
      <c r="HV57" s="27" t="e">
        <f>HV56/Справочно!HU$5*1000000</f>
        <v>#DIV/0!</v>
      </c>
      <c r="HW57" s="27" t="e">
        <f>HW56/Справочно!HV$5*1000000</f>
        <v>#DIV/0!</v>
      </c>
      <c r="HX57" s="27" t="e">
        <f>HX56/Справочно!HW$5*1000000</f>
        <v>#DIV/0!</v>
      </c>
      <c r="HY57" s="27" t="e">
        <f>HY56/Справочно!HX$5*1000000</f>
        <v>#DIV/0!</v>
      </c>
      <c r="HZ57" s="27" t="e">
        <f>HZ56/Справочно!HY$5*1000000</f>
        <v>#DIV/0!</v>
      </c>
      <c r="IA57" s="27" t="e">
        <f>IA56/Справочно!HZ$5*1000000</f>
        <v>#DIV/0!</v>
      </c>
      <c r="IB57" s="27" t="e">
        <f>IB56/Справочно!IA$5*1000000</f>
        <v>#DIV/0!</v>
      </c>
      <c r="IC57" s="27" t="e">
        <f>IC56/Справочно!IB$5*1000000</f>
        <v>#DIV/0!</v>
      </c>
      <c r="ID57" s="27" t="e">
        <f>ID56/Справочно!IC$5*1000000</f>
        <v>#DIV/0!</v>
      </c>
      <c r="IE57" s="27" t="e">
        <f>IE56/Справочно!ID$5*1000000</f>
        <v>#DIV/0!</v>
      </c>
      <c r="IF57" s="27" t="e">
        <f>IF56/Справочно!IE$5*1000000</f>
        <v>#DIV/0!</v>
      </c>
      <c r="IG57" s="27" t="e">
        <f>IG56/Справочно!IF$5*1000000</f>
        <v>#DIV/0!</v>
      </c>
      <c r="IH57" s="27" t="e">
        <f>IH56/Справочно!IG$5*1000000</f>
        <v>#DIV/0!</v>
      </c>
      <c r="II57" s="27" t="e">
        <f>II56/Справочно!IH$5*1000000</f>
        <v>#DIV/0!</v>
      </c>
      <c r="IJ57" s="27" t="e">
        <f>IJ56/Справочно!II$5*1000000</f>
        <v>#DIV/0!</v>
      </c>
      <c r="IK57" s="27" t="e">
        <f>IK56/Справочно!IJ$5*1000000</f>
        <v>#DIV/0!</v>
      </c>
      <c r="IL57" s="27" t="e">
        <f>IL56/Справочно!IK$5*1000000</f>
        <v>#DIV/0!</v>
      </c>
      <c r="IM57" s="27" t="e">
        <f>IM56/Справочно!IL$5*1000000</f>
        <v>#DIV/0!</v>
      </c>
      <c r="IN57" s="27" t="e">
        <f>IN56/Справочно!IM$5*1000000</f>
        <v>#DIV/0!</v>
      </c>
      <c r="IO57" s="27" t="e">
        <f>IO56/Справочно!IN$5*1000000</f>
        <v>#DIV/0!</v>
      </c>
      <c r="IP57" s="27" t="e">
        <f>IP56/Справочно!IO$5*1000000</f>
        <v>#DIV/0!</v>
      </c>
      <c r="IQ57" s="27" t="e">
        <f>IQ56/Справочно!IP$5*1000000</f>
        <v>#DIV/0!</v>
      </c>
      <c r="IR57" s="27" t="e">
        <f>IR56/Справочно!IQ$5*1000000</f>
        <v>#DIV/0!</v>
      </c>
      <c r="IS57" s="27" t="e">
        <f>IS56/Справочно!IR$5*1000000</f>
        <v>#DIV/0!</v>
      </c>
      <c r="IT57" s="27" t="e">
        <f>IT56/Справочно!IS$5*1000000</f>
        <v>#DIV/0!</v>
      </c>
      <c r="IU57" s="27" t="e">
        <f>IU56/Справочно!IT$5*1000000</f>
        <v>#DIV/0!</v>
      </c>
      <c r="IV57" s="27" t="e">
        <f>IV56/Справочно!IU$5*1000000</f>
        <v>#DIV/0!</v>
      </c>
      <c r="IW57" s="27" t="e">
        <f>IW56/Справочно!IV$5*1000000</f>
        <v>#DIV/0!</v>
      </c>
      <c r="IX57" s="27" t="e">
        <f>IX56/Справочно!IW$5*1000000</f>
        <v>#DIV/0!</v>
      </c>
      <c r="IY57" s="27" t="e">
        <f>IY56/Справочно!IX$5*1000000</f>
        <v>#DIV/0!</v>
      </c>
      <c r="IZ57" s="27" t="e">
        <f>IZ56/Справочно!IY$5*1000000</f>
        <v>#DIV/0!</v>
      </c>
      <c r="JA57" s="27" t="e">
        <f>JA56/Справочно!IZ$5*1000000</f>
        <v>#DIV/0!</v>
      </c>
      <c r="JB57" s="27" t="e">
        <f>JB56/Справочно!JA$5*1000000</f>
        <v>#DIV/0!</v>
      </c>
      <c r="JC57" s="27" t="e">
        <f>JC56/Справочно!JB$5*1000000</f>
        <v>#DIV/0!</v>
      </c>
      <c r="JD57" s="27" t="e">
        <f>JD56/Справочно!JC$5*1000000</f>
        <v>#DIV/0!</v>
      </c>
      <c r="JE57" s="27" t="e">
        <f>JE56/Справочно!JD$5*1000000</f>
        <v>#DIV/0!</v>
      </c>
      <c r="JF57" s="27" t="e">
        <f>JF56/Справочно!JE$5*1000000</f>
        <v>#DIV/0!</v>
      </c>
      <c r="JG57" s="27" t="e">
        <f>JG56/Справочно!JF$5*1000000</f>
        <v>#DIV/0!</v>
      </c>
      <c r="JH57" s="27" t="e">
        <f>JH56/Справочно!JG$5*1000000</f>
        <v>#DIV/0!</v>
      </c>
      <c r="JI57" s="27" t="e">
        <f>JI56/Справочно!JH$5*1000000</f>
        <v>#DIV/0!</v>
      </c>
      <c r="JJ57" s="27" t="e">
        <f>JJ56/Справочно!JI$5*1000000</f>
        <v>#DIV/0!</v>
      </c>
      <c r="JK57" s="27" t="e">
        <f>JK56/Справочно!JJ$5*1000000</f>
        <v>#DIV/0!</v>
      </c>
      <c r="JL57" s="27" t="e">
        <f>JL56/Справочно!JK$5*1000000</f>
        <v>#DIV/0!</v>
      </c>
      <c r="JM57" s="27" t="e">
        <f>JM56/Справочно!JL$5*1000000</f>
        <v>#DIV/0!</v>
      </c>
      <c r="JN57" s="27" t="e">
        <f>JN56/Справочно!JM$5*1000000</f>
        <v>#DIV/0!</v>
      </c>
      <c r="JO57" s="27" t="e">
        <f>JO56/Справочно!JN$5*1000000</f>
        <v>#DIV/0!</v>
      </c>
      <c r="JP57" s="27" t="e">
        <f>JP56/Справочно!JO$5*1000000</f>
        <v>#DIV/0!</v>
      </c>
      <c r="JQ57" s="27" t="e">
        <f>JQ56/Справочно!JP$5*1000000</f>
        <v>#DIV/0!</v>
      </c>
      <c r="JR57" s="27" t="e">
        <f>JR56/Справочно!JQ$5*1000000</f>
        <v>#DIV/0!</v>
      </c>
      <c r="JS57" s="27" t="e">
        <f>JS56/Справочно!JR$5*1000000</f>
        <v>#DIV/0!</v>
      </c>
      <c r="JT57" s="27" t="e">
        <f>JT56/Справочно!JS$5*1000000</f>
        <v>#DIV/0!</v>
      </c>
      <c r="JU57" s="27" t="e">
        <f>JU56/Справочно!JT$5*1000000</f>
        <v>#DIV/0!</v>
      </c>
      <c r="JV57" s="27" t="e">
        <f>JV56/Справочно!JU$5*1000000</f>
        <v>#DIV/0!</v>
      </c>
      <c r="JW57" s="27" t="e">
        <f>JW56/Справочно!JV$5*1000000</f>
        <v>#DIV/0!</v>
      </c>
      <c r="JX57" s="27" t="e">
        <f>JX56/Справочно!JW$5*1000000</f>
        <v>#DIV/0!</v>
      </c>
      <c r="JY57" s="27" t="e">
        <f>JY56/Справочно!JX$5*1000000</f>
        <v>#DIV/0!</v>
      </c>
      <c r="JZ57" s="27" t="e">
        <f>JZ56/Справочно!JY$5*1000000</f>
        <v>#DIV/0!</v>
      </c>
      <c r="KA57" s="27" t="e">
        <f>KA56/Справочно!JZ$5*1000000</f>
        <v>#DIV/0!</v>
      </c>
      <c r="KB57" s="27" t="e">
        <f>KB56/Справочно!KA$5*1000000</f>
        <v>#DIV/0!</v>
      </c>
      <c r="KC57" s="27" t="e">
        <f>KC56/Справочно!KB$5*1000000</f>
        <v>#DIV/0!</v>
      </c>
      <c r="KD57" s="27" t="e">
        <f>KD56/Справочно!KC$5*1000000</f>
        <v>#DIV/0!</v>
      </c>
      <c r="KE57" s="27" t="e">
        <f>KE56/Справочно!KD$5*1000000</f>
        <v>#DIV/0!</v>
      </c>
      <c r="KF57" s="27" t="e">
        <f>KF56/Справочно!KE$5*1000000</f>
        <v>#DIV/0!</v>
      </c>
      <c r="KG57" s="27" t="e">
        <f>KG56/Справочно!KF$5*1000000</f>
        <v>#DIV/0!</v>
      </c>
      <c r="KH57" s="27" t="e">
        <f>KH56/Справочно!KG$5*1000000</f>
        <v>#DIV/0!</v>
      </c>
      <c r="KI57" s="27" t="e">
        <f>KI56/Справочно!KH$5*1000000</f>
        <v>#DIV/0!</v>
      </c>
      <c r="KJ57" s="27" t="e">
        <f>KJ56/Справочно!KI$5*1000000</f>
        <v>#DIV/0!</v>
      </c>
      <c r="KK57" s="27" t="e">
        <f>KK56/Справочно!KJ$5*1000000</f>
        <v>#DIV/0!</v>
      </c>
      <c r="KL57" s="27" t="e">
        <f>KL56/Справочно!KK$5*1000000</f>
        <v>#DIV/0!</v>
      </c>
      <c r="KM57" s="27" t="e">
        <f>KM56/Справочно!KL$5*1000000</f>
        <v>#DIV/0!</v>
      </c>
      <c r="KN57" s="27" t="e">
        <f>KN56/Справочно!KM$5*1000000</f>
        <v>#DIV/0!</v>
      </c>
      <c r="KO57" s="27" t="e">
        <f>KO56/Справочно!KN$5*1000000</f>
        <v>#DIV/0!</v>
      </c>
      <c r="KP57" s="27" t="e">
        <f>KP56/Справочно!KO$5*1000000</f>
        <v>#DIV/0!</v>
      </c>
      <c r="KQ57" s="27" t="e">
        <f>KQ56/Справочно!KP$5*1000000</f>
        <v>#DIV/0!</v>
      </c>
      <c r="KR57" s="27" t="e">
        <f>KR56/Справочно!KQ$5*1000000</f>
        <v>#DIV/0!</v>
      </c>
      <c r="KS57" s="27" t="e">
        <f>KS56/Справочно!KR$5*1000000</f>
        <v>#DIV/0!</v>
      </c>
      <c r="KT57" s="27" t="e">
        <f>KT56/Справочно!KS$5*1000000</f>
        <v>#DIV/0!</v>
      </c>
      <c r="KU57" s="27" t="e">
        <f>KU56/Справочно!KT$5*1000000</f>
        <v>#DIV/0!</v>
      </c>
      <c r="KV57" s="27" t="e">
        <f>KV56/Справочно!KU$5*1000000</f>
        <v>#DIV/0!</v>
      </c>
      <c r="KW57" s="27" t="e">
        <f>KW56/Справочно!KV$5*1000000</f>
        <v>#DIV/0!</v>
      </c>
      <c r="KX57" s="27" t="e">
        <f>KX56/Справочно!KW$5*1000000</f>
        <v>#DIV/0!</v>
      </c>
      <c r="KY57" s="27" t="e">
        <f>KY56/Справочно!KX$5*1000000</f>
        <v>#DIV/0!</v>
      </c>
      <c r="KZ57" s="27" t="e">
        <f>KZ56/Справочно!KY$5*1000000</f>
        <v>#DIV/0!</v>
      </c>
      <c r="LA57" s="27" t="e">
        <f>LA56/Справочно!KZ$5*1000000</f>
        <v>#DIV/0!</v>
      </c>
      <c r="LB57" s="27" t="e">
        <f>LB56/Справочно!LA$5*1000000</f>
        <v>#DIV/0!</v>
      </c>
      <c r="LC57" s="27" t="e">
        <f>LC56/Справочно!LB$5*1000000</f>
        <v>#DIV/0!</v>
      </c>
      <c r="LD57" s="27" t="e">
        <f>LD56/Справочно!LC$5*1000000</f>
        <v>#DIV/0!</v>
      </c>
      <c r="LE57" s="27" t="e">
        <f>LE56/Справочно!LD$5*1000000</f>
        <v>#DIV/0!</v>
      </c>
      <c r="LF57" s="27" t="e">
        <f>LF56/Справочно!LE$5*1000000</f>
        <v>#DIV/0!</v>
      </c>
      <c r="LG57" s="27" t="e">
        <f>LG56/Справочно!LF$5*1000000</f>
        <v>#DIV/0!</v>
      </c>
      <c r="LH57" s="27" t="e">
        <f>LH56/Справочно!LG$5*1000000</f>
        <v>#DIV/0!</v>
      </c>
      <c r="LI57" s="27" t="e">
        <f>LI56/Справочно!LH$5*1000000</f>
        <v>#DIV/0!</v>
      </c>
      <c r="LJ57" s="27" t="e">
        <f>LJ56/Справочно!LI$5*1000000</f>
        <v>#DIV/0!</v>
      </c>
      <c r="LK57" s="27" t="e">
        <f>LK56/Справочно!LJ$5*1000000</f>
        <v>#DIV/0!</v>
      </c>
      <c r="LL57" s="27" t="e">
        <f>LL56/Справочно!LK$5*1000000</f>
        <v>#DIV/0!</v>
      </c>
      <c r="LM57" s="27" t="e">
        <f>LM56/Справочно!LL$5*1000000</f>
        <v>#DIV/0!</v>
      </c>
      <c r="LN57" s="27" t="e">
        <f>LN56/Справочно!LM$5*1000000</f>
        <v>#DIV/0!</v>
      </c>
      <c r="LO57" s="27" t="e">
        <f>LO56/Справочно!LN$5*1000000</f>
        <v>#DIV/0!</v>
      </c>
      <c r="LP57" s="27" t="e">
        <f>LP56/Справочно!LO$5*1000000</f>
        <v>#DIV/0!</v>
      </c>
      <c r="LQ57" s="27" t="e">
        <f>LQ56/Справочно!LP$5*1000000</f>
        <v>#DIV/0!</v>
      </c>
      <c r="LR57" s="27" t="e">
        <f>LR56/Справочно!LQ$5*1000000</f>
        <v>#DIV/0!</v>
      </c>
      <c r="LS57" s="27" t="e">
        <f>LS56/Справочно!LR$5*1000000</f>
        <v>#DIV/0!</v>
      </c>
      <c r="LT57" s="27" t="e">
        <f>LT56/Справочно!LS$5*1000000</f>
        <v>#DIV/0!</v>
      </c>
      <c r="LU57" s="27" t="e">
        <f>LU56/Справочно!LT$5*1000000</f>
        <v>#DIV/0!</v>
      </c>
      <c r="LV57" s="27" t="e">
        <f>LV56/Справочно!LU$5*1000000</f>
        <v>#DIV/0!</v>
      </c>
      <c r="LW57" s="27" t="e">
        <f>LW56/Справочно!LV$5*1000000</f>
        <v>#DIV/0!</v>
      </c>
      <c r="LX57" s="27" t="e">
        <f>LX56/Справочно!LW$5*1000000</f>
        <v>#DIV/0!</v>
      </c>
      <c r="LY57" s="27" t="e">
        <f>LY56/Справочно!LX$5*1000000</f>
        <v>#DIV/0!</v>
      </c>
      <c r="LZ57" s="27" t="e">
        <f>LZ56/Справочно!LY$5*1000000</f>
        <v>#DIV/0!</v>
      </c>
      <c r="MA57" s="27" t="e">
        <f>MA56/Справочно!LZ$5*1000000</f>
        <v>#DIV/0!</v>
      </c>
      <c r="MB57" s="27" t="e">
        <f>MB56/Справочно!MA$5*1000000</f>
        <v>#DIV/0!</v>
      </c>
      <c r="MC57" s="27" t="e">
        <f>MC56/Справочно!MB$5*1000000</f>
        <v>#DIV/0!</v>
      </c>
      <c r="MD57" s="27" t="e">
        <f>MD56/Справочно!MC$5*1000000</f>
        <v>#DIV/0!</v>
      </c>
      <c r="ME57" s="27" t="e">
        <f>ME56/Справочно!MD$5*1000000</f>
        <v>#DIV/0!</v>
      </c>
      <c r="MF57" s="27" t="e">
        <f>MF56/Справочно!ME$5*1000000</f>
        <v>#DIV/0!</v>
      </c>
      <c r="MG57" s="27" t="e">
        <f>MG56/Справочно!MF$5*1000000</f>
        <v>#DIV/0!</v>
      </c>
      <c r="MH57" s="27" t="e">
        <f>MH56/Справочно!MG$5*1000000</f>
        <v>#DIV/0!</v>
      </c>
      <c r="MI57" s="27" t="e">
        <f>MI56/Справочно!MH$5*1000000</f>
        <v>#DIV/0!</v>
      </c>
      <c r="MJ57" s="27" t="e">
        <f>MJ56/Справочно!MI$5*1000000</f>
        <v>#DIV/0!</v>
      </c>
      <c r="MK57" s="27" t="e">
        <f>MK56/Справочно!MJ$5*1000000</f>
        <v>#DIV/0!</v>
      </c>
      <c r="ML57" s="27" t="e">
        <f>ML56/Справочно!MK$5*1000000</f>
        <v>#DIV/0!</v>
      </c>
      <c r="MM57" s="27" t="e">
        <f>MM56/Справочно!ML$5*1000000</f>
        <v>#DIV/0!</v>
      </c>
      <c r="MN57" s="27" t="e">
        <f>MN56/Справочно!MM$5*1000000</f>
        <v>#DIV/0!</v>
      </c>
      <c r="MO57" s="27" t="e">
        <f>MO56/Справочно!MN$5*1000000</f>
        <v>#DIV/0!</v>
      </c>
      <c r="MP57" s="27" t="e">
        <f>MP56/Справочно!MO$5*1000000</f>
        <v>#DIV/0!</v>
      </c>
      <c r="MQ57" s="27" t="e">
        <f>MQ56/Справочно!MP$5*1000000</f>
        <v>#DIV/0!</v>
      </c>
      <c r="MR57" s="27" t="e">
        <f>MR56/Справочно!MQ$5*1000000</f>
        <v>#DIV/0!</v>
      </c>
      <c r="MS57" s="27" t="e">
        <f>MS56/Справочно!MR$5*1000000</f>
        <v>#DIV/0!</v>
      </c>
      <c r="MT57" s="27" t="e">
        <f>MT56/Справочно!MS$5*1000000</f>
        <v>#DIV/0!</v>
      </c>
      <c r="MU57" s="27" t="e">
        <f>MU56/Справочно!MT$5*1000000</f>
        <v>#DIV/0!</v>
      </c>
      <c r="MV57" s="27" t="e">
        <f>MV56/Справочно!MU$5*1000000</f>
        <v>#DIV/0!</v>
      </c>
      <c r="MW57" s="27" t="e">
        <f>MW56/Справочно!MV$5*1000000</f>
        <v>#DIV/0!</v>
      </c>
      <c r="MX57" s="27" t="e">
        <f>MX56/Справочно!MW$5*1000000</f>
        <v>#DIV/0!</v>
      </c>
      <c r="MY57" s="27" t="e">
        <f>MY56/Справочно!MX$5*1000000</f>
        <v>#DIV/0!</v>
      </c>
      <c r="MZ57" s="27" t="e">
        <f>MZ56/Справочно!MY$5*1000000</f>
        <v>#DIV/0!</v>
      </c>
      <c r="NA57" s="27" t="e">
        <f>NA56/Справочно!MZ$5*1000000</f>
        <v>#DIV/0!</v>
      </c>
      <c r="NB57" s="27" t="e">
        <f>NB56/Справочно!NA$5*1000000</f>
        <v>#DIV/0!</v>
      </c>
      <c r="NC57" s="27" t="e">
        <f>NC56/Справочно!NB$5*1000000</f>
        <v>#DIV/0!</v>
      </c>
      <c r="ND57" s="27" t="e">
        <f>ND56/Справочно!NC$5*1000000</f>
        <v>#DIV/0!</v>
      </c>
      <c r="NE57" s="27" t="e">
        <f>NE56/Справочно!ND$5*1000000</f>
        <v>#DIV/0!</v>
      </c>
      <c r="NF57" s="27" t="e">
        <f>NF56/Справочно!NE$5*1000000</f>
        <v>#DIV/0!</v>
      </c>
      <c r="NG57" s="27" t="e">
        <f>NG56/Справочно!NF$5*1000000</f>
        <v>#DIV/0!</v>
      </c>
      <c r="NH57" s="27" t="e">
        <f>NH56/Справочно!NG$5*1000000</f>
        <v>#DIV/0!</v>
      </c>
      <c r="NI57" s="27" t="e">
        <f>NI56/Справочно!NH$5*1000000</f>
        <v>#DIV/0!</v>
      </c>
      <c r="NJ57" s="27" t="e">
        <f>NJ56/Справочно!NI$5*1000000</f>
        <v>#DIV/0!</v>
      </c>
      <c r="NK57" s="27" t="e">
        <f>NK56/Справочно!NJ$5*1000000</f>
        <v>#DIV/0!</v>
      </c>
      <c r="NL57" s="27" t="e">
        <f>NL56/Справочно!NK$5*1000000</f>
        <v>#DIV/0!</v>
      </c>
      <c r="NM57" s="27" t="e">
        <f>NM56/Справочно!NL$5*1000000</f>
        <v>#DIV/0!</v>
      </c>
      <c r="NN57" s="27" t="e">
        <f>NN56/Справочно!NM$5*1000000</f>
        <v>#DIV/0!</v>
      </c>
      <c r="NO57" s="27" t="e">
        <f>NO56/Справочно!NN$5*1000000</f>
        <v>#DIV/0!</v>
      </c>
      <c r="NP57" s="27" t="e">
        <f>NP56/Справочно!NO$5*1000000</f>
        <v>#DIV/0!</v>
      </c>
      <c r="NQ57" s="27" t="e">
        <f>NQ56/Справочно!NP$5*1000000</f>
        <v>#DIV/0!</v>
      </c>
      <c r="NR57" s="27" t="e">
        <f>NR56/Справочно!NQ$5*1000000</f>
        <v>#DIV/0!</v>
      </c>
      <c r="NS57" s="27" t="e">
        <f>NS56/Справочно!NR$5*1000000</f>
        <v>#DIV/0!</v>
      </c>
      <c r="NT57" s="27" t="e">
        <f>NT56/Справочно!NS$5*1000000</f>
        <v>#DIV/0!</v>
      </c>
      <c r="NU57" s="27" t="e">
        <f>NU56/Справочно!NT$5*1000000</f>
        <v>#DIV/0!</v>
      </c>
      <c r="NV57" s="27" t="e">
        <f>NV56/Справочно!NU$5*1000000</f>
        <v>#DIV/0!</v>
      </c>
      <c r="NW57" s="27" t="e">
        <f>NW56/Справочно!NV$5*1000000</f>
        <v>#DIV/0!</v>
      </c>
      <c r="NX57" s="27" t="e">
        <f>NX56/Справочно!NW$5*1000000</f>
        <v>#DIV/0!</v>
      </c>
      <c r="NY57" s="27" t="e">
        <f>NY56/Справочно!NX$5*1000000</f>
        <v>#DIV/0!</v>
      </c>
      <c r="NZ57" s="27" t="e">
        <f>NZ56/Справочно!NY$5*1000000</f>
        <v>#DIV/0!</v>
      </c>
      <c r="OA57" s="27" t="e">
        <f>OA56/Справочно!NZ$5*1000000</f>
        <v>#DIV/0!</v>
      </c>
      <c r="OB57" s="27" t="e">
        <f>OB56/Справочно!OA$5*1000000</f>
        <v>#DIV/0!</v>
      </c>
      <c r="OC57" s="27" t="e">
        <f>OC56/Справочно!OB$5*1000000</f>
        <v>#DIV/0!</v>
      </c>
      <c r="OD57" s="27" t="e">
        <f>OD56/Справочно!OC$5*1000000</f>
        <v>#DIV/0!</v>
      </c>
      <c r="OE57" s="27" t="e">
        <f>OE56/Справочно!OD$5*1000000</f>
        <v>#DIV/0!</v>
      </c>
      <c r="OF57" s="27" t="e">
        <f>OF56/Справочно!OE$5*1000000</f>
        <v>#DIV/0!</v>
      </c>
      <c r="OG57" s="27" t="e">
        <f>OG56/Справочно!OF$5*1000000</f>
        <v>#DIV/0!</v>
      </c>
      <c r="OH57" s="27" t="e">
        <f>OH56/Справочно!OG$5*1000000</f>
        <v>#DIV/0!</v>
      </c>
      <c r="OI57" s="27" t="e">
        <f>OI56/Справочно!OH$5*1000000</f>
        <v>#DIV/0!</v>
      </c>
      <c r="OJ57" s="27" t="e">
        <f>OJ56/Справочно!OI$5*1000000</f>
        <v>#DIV/0!</v>
      </c>
      <c r="OK57" s="27" t="e">
        <f>OK56/Справочно!OJ$5*1000000</f>
        <v>#DIV/0!</v>
      </c>
      <c r="OL57" s="27" t="e">
        <f>OL56/Справочно!OK$5*1000000</f>
        <v>#DIV/0!</v>
      </c>
      <c r="OM57" s="27" t="e">
        <f>OM56/Справочно!OL$5*1000000</f>
        <v>#DIV/0!</v>
      </c>
      <c r="ON57" s="27" t="e">
        <f>ON56/Справочно!OM$5*1000000</f>
        <v>#DIV/0!</v>
      </c>
      <c r="OO57" s="27" t="e">
        <f>OO56/Справочно!ON$5*1000000</f>
        <v>#DIV/0!</v>
      </c>
      <c r="OP57" s="27" t="e">
        <f>OP56/Справочно!OO$5*1000000</f>
        <v>#DIV/0!</v>
      </c>
      <c r="OQ57" s="27" t="e">
        <f>OQ56/Справочно!OP$5*1000000</f>
        <v>#DIV/0!</v>
      </c>
      <c r="OR57" s="27" t="e">
        <f>OR56/Справочно!OQ$5*1000000</f>
        <v>#DIV/0!</v>
      </c>
      <c r="OS57" s="27" t="e">
        <f>OS56/Справочно!OR$5*1000000</f>
        <v>#DIV/0!</v>
      </c>
      <c r="OT57" s="27" t="e">
        <f>OT56/Справочно!OS$5*1000000</f>
        <v>#DIV/0!</v>
      </c>
      <c r="OU57" s="27" t="e">
        <f>OU56/Справочно!OT$5*1000000</f>
        <v>#DIV/0!</v>
      </c>
      <c r="OV57" s="27" t="e">
        <f>OV56/Справочно!OU$5*1000000</f>
        <v>#DIV/0!</v>
      </c>
      <c r="OW57" s="27" t="e">
        <f>OW56/Справочно!OV$5*1000000</f>
        <v>#DIV/0!</v>
      </c>
      <c r="OX57" s="27" t="e">
        <f>OX56/Справочно!OW$5*1000000</f>
        <v>#DIV/0!</v>
      </c>
      <c r="OY57" s="27" t="e">
        <f>OY56/Справочно!OX$5*1000000</f>
        <v>#DIV/0!</v>
      </c>
      <c r="OZ57" s="27" t="e">
        <f>OZ56/Справочно!OY$5*1000000</f>
        <v>#DIV/0!</v>
      </c>
      <c r="PA57" s="27" t="e">
        <f>PA56/Справочно!OZ$5*1000000</f>
        <v>#DIV/0!</v>
      </c>
      <c r="PB57" s="27" t="e">
        <f>PB56/Справочно!PA$5*1000000</f>
        <v>#DIV/0!</v>
      </c>
      <c r="PC57" s="27" t="e">
        <f>PC56/Справочно!PB$5*1000000</f>
        <v>#DIV/0!</v>
      </c>
      <c r="PD57" s="27" t="e">
        <f>PD56/Справочно!PC$5*1000000</f>
        <v>#DIV/0!</v>
      </c>
      <c r="PE57" s="27" t="e">
        <f>PE56/Справочно!PD$5*1000000</f>
        <v>#DIV/0!</v>
      </c>
      <c r="PF57" s="27" t="e">
        <f>PF56/Справочно!PE$5*1000000</f>
        <v>#DIV/0!</v>
      </c>
      <c r="PG57" s="27" t="e">
        <f>PG56/Справочно!PF$5*1000000</f>
        <v>#DIV/0!</v>
      </c>
      <c r="PH57" s="27" t="e">
        <f>PH56/Справочно!PG$5*1000000</f>
        <v>#DIV/0!</v>
      </c>
      <c r="PI57" s="27" t="e">
        <f>PI56/Справочно!PH$5*1000000</f>
        <v>#DIV/0!</v>
      </c>
      <c r="PJ57" s="27" t="e">
        <f>PJ56/Справочно!PI$5*1000000</f>
        <v>#DIV/0!</v>
      </c>
      <c r="PK57" s="27" t="e">
        <f>PK56/Справочно!PJ$5*1000000</f>
        <v>#DIV/0!</v>
      </c>
      <c r="PL57" s="27" t="e">
        <f>PL56/Справочно!PK$5*1000000</f>
        <v>#DIV/0!</v>
      </c>
      <c r="PM57" s="27" t="e">
        <f>PM56/Справочно!PL$5*1000000</f>
        <v>#DIV/0!</v>
      </c>
      <c r="PN57" s="27" t="e">
        <f>PN56/Справочно!PM$5*1000000</f>
        <v>#DIV/0!</v>
      </c>
      <c r="PO57" s="27" t="e">
        <f>PO56/Справочно!PN$5*1000000</f>
        <v>#DIV/0!</v>
      </c>
      <c r="PP57" s="27" t="e">
        <f>PP56/Справочно!PO$5*1000000</f>
        <v>#DIV/0!</v>
      </c>
      <c r="PQ57" s="27" t="e">
        <f>PQ56/Справочно!PP$5*1000000</f>
        <v>#DIV/0!</v>
      </c>
      <c r="PR57" s="27" t="e">
        <f>PR56/Справочно!PQ$5*1000000</f>
        <v>#DIV/0!</v>
      </c>
      <c r="PS57" s="27" t="e">
        <f>PS56/Справочно!PR$5*1000000</f>
        <v>#DIV/0!</v>
      </c>
      <c r="PT57" s="27" t="e">
        <f>PT56/Справочно!PS$5*1000000</f>
        <v>#DIV/0!</v>
      </c>
      <c r="PU57" s="27" t="e">
        <f>PU56/Справочно!PT$5*1000000</f>
        <v>#DIV/0!</v>
      </c>
      <c r="PV57" s="27" t="e">
        <f>PV56/Справочно!PU$5*1000000</f>
        <v>#DIV/0!</v>
      </c>
      <c r="PW57" s="27" t="e">
        <f>PW56/Справочно!PV$5*1000000</f>
        <v>#DIV/0!</v>
      </c>
      <c r="PX57" s="27" t="e">
        <f>PX56/Справочно!PW$5*1000000</f>
        <v>#DIV/0!</v>
      </c>
      <c r="PY57" s="27" t="e">
        <f>PY56/Справочно!PX$5*1000000</f>
        <v>#DIV/0!</v>
      </c>
      <c r="PZ57" s="27" t="e">
        <f>PZ56/Справочно!PY$5*1000000</f>
        <v>#DIV/0!</v>
      </c>
      <c r="QA57" s="27" t="e">
        <f>QA56/Справочно!PZ$5*1000000</f>
        <v>#DIV/0!</v>
      </c>
      <c r="QB57" s="27" t="e">
        <f>QB56/Справочно!QA$5*1000000</f>
        <v>#DIV/0!</v>
      </c>
      <c r="QC57" s="27" t="e">
        <f>QC56/Справочно!QB$5*1000000</f>
        <v>#DIV/0!</v>
      </c>
      <c r="QD57" s="27" t="e">
        <f>QD56/Справочно!QC$5*1000000</f>
        <v>#DIV/0!</v>
      </c>
      <c r="QE57" s="27" t="e">
        <f>QE56/Справочно!QD$5*1000000</f>
        <v>#DIV/0!</v>
      </c>
      <c r="QF57" s="27" t="e">
        <f>QF56/Справочно!QE$5*1000000</f>
        <v>#DIV/0!</v>
      </c>
      <c r="QG57" s="27" t="e">
        <f>QG56/Справочно!QF$5*1000000</f>
        <v>#DIV/0!</v>
      </c>
      <c r="QH57" s="27" t="e">
        <f>QH56/Справочно!QG$5*1000000</f>
        <v>#DIV/0!</v>
      </c>
      <c r="QI57" s="27" t="e">
        <f>QI56/Справочно!QH$5*1000000</f>
        <v>#DIV/0!</v>
      </c>
      <c r="QJ57" s="27" t="e">
        <f>QJ56/Справочно!QI$5*1000000</f>
        <v>#DIV/0!</v>
      </c>
      <c r="QK57" s="27" t="e">
        <f>QK56/Справочно!QJ$5*1000000</f>
        <v>#DIV/0!</v>
      </c>
      <c r="QL57" s="27" t="e">
        <f>QL56/Справочно!QK$5*1000000</f>
        <v>#DIV/0!</v>
      </c>
      <c r="QM57" s="27" t="e">
        <f>QM56/Справочно!QL$5*1000000</f>
        <v>#DIV/0!</v>
      </c>
      <c r="QN57" s="27" t="e">
        <f>QN56/Справочно!QM$5*1000000</f>
        <v>#DIV/0!</v>
      </c>
      <c r="QO57" s="27" t="e">
        <f>QO56/Справочно!QN$5*1000000</f>
        <v>#DIV/0!</v>
      </c>
      <c r="QP57" s="27" t="e">
        <f>QP56/Справочно!QO$5*1000000</f>
        <v>#DIV/0!</v>
      </c>
      <c r="QQ57" s="27" t="e">
        <f>QQ56/Справочно!QP$5*1000000</f>
        <v>#DIV/0!</v>
      </c>
      <c r="QR57" s="27" t="e">
        <f>QR56/Справочно!QQ$5*1000000</f>
        <v>#DIV/0!</v>
      </c>
      <c r="QS57" s="27" t="e">
        <f>QS56/Справочно!QR$5*1000000</f>
        <v>#DIV/0!</v>
      </c>
      <c r="QT57" s="27" t="e">
        <f>QT56/Справочно!QS$5*1000000</f>
        <v>#DIV/0!</v>
      </c>
      <c r="QU57" s="27" t="e">
        <f>QU56/Справочно!QT$5*1000000</f>
        <v>#DIV/0!</v>
      </c>
      <c r="QV57" s="27" t="e">
        <f>QV56/Справочно!QU$5*1000000</f>
        <v>#DIV/0!</v>
      </c>
      <c r="QW57" s="27" t="e">
        <f>QW56/Справочно!QV$5*1000000</f>
        <v>#DIV/0!</v>
      </c>
      <c r="QX57" s="27" t="e">
        <f>QX56/Справочно!QW$5*1000000</f>
        <v>#DIV/0!</v>
      </c>
      <c r="QY57" s="27" t="e">
        <f>QY56/Справочно!QX$5*1000000</f>
        <v>#DIV/0!</v>
      </c>
      <c r="QZ57" s="27" t="e">
        <f>QZ56/Справочно!QY$5*1000000</f>
        <v>#DIV/0!</v>
      </c>
      <c r="RA57" s="27" t="e">
        <f>RA56/Справочно!QZ$5*1000000</f>
        <v>#DIV/0!</v>
      </c>
      <c r="RB57" s="27" t="e">
        <f>RB56/Справочно!RA$5*1000000</f>
        <v>#DIV/0!</v>
      </c>
      <c r="RC57" s="27" t="e">
        <f>RC56/Справочно!RB$5*1000000</f>
        <v>#DIV/0!</v>
      </c>
      <c r="RD57" s="27" t="e">
        <f>RD56/Справочно!RC$5*1000000</f>
        <v>#DIV/0!</v>
      </c>
      <c r="RE57" s="27" t="e">
        <f>RE56/Справочно!RD$5*1000000</f>
        <v>#DIV/0!</v>
      </c>
      <c r="RF57" s="27" t="e">
        <f>RF56/Справочно!RE$5*1000000</f>
        <v>#DIV/0!</v>
      </c>
      <c r="RG57" s="27" t="e">
        <f>RG56/Справочно!RF$5*1000000</f>
        <v>#DIV/0!</v>
      </c>
      <c r="RH57" s="27" t="e">
        <f>RH56/Справочно!RG$5*1000000</f>
        <v>#DIV/0!</v>
      </c>
      <c r="RI57" s="27" t="e">
        <f>RI56/Справочно!RH$5*1000000</f>
        <v>#DIV/0!</v>
      </c>
      <c r="RJ57" s="27" t="e">
        <f>RJ56/Справочно!RI$5*1000000</f>
        <v>#DIV/0!</v>
      </c>
      <c r="RK57" s="27" t="e">
        <f>RK56/Справочно!RJ$5*1000000</f>
        <v>#DIV/0!</v>
      </c>
      <c r="RL57" s="27" t="e">
        <f>RL56/Справочно!RK$5*1000000</f>
        <v>#DIV/0!</v>
      </c>
      <c r="RM57" s="27" t="e">
        <f>RM56/Справочно!RL$5*1000000</f>
        <v>#DIV/0!</v>
      </c>
      <c r="RN57" s="27" t="e">
        <f>RN56/Справочно!RM$5*1000000</f>
        <v>#DIV/0!</v>
      </c>
      <c r="RO57" s="27" t="e">
        <f>RO56/Справочно!RN$5*1000000</f>
        <v>#DIV/0!</v>
      </c>
      <c r="RP57" s="27" t="e">
        <f>RP56/Справочно!RO$5*1000000</f>
        <v>#DIV/0!</v>
      </c>
      <c r="RQ57" s="27" t="e">
        <f>RQ56/Справочно!RP$5*1000000</f>
        <v>#DIV/0!</v>
      </c>
      <c r="RR57" s="27" t="e">
        <f>RR56/Справочно!RQ$5*1000000</f>
        <v>#DIV/0!</v>
      </c>
      <c r="RS57" s="27" t="e">
        <f>RS56/Справочно!RR$5*1000000</f>
        <v>#DIV/0!</v>
      </c>
      <c r="RT57" s="27" t="e">
        <f>RT56/Справочно!RS$5*1000000</f>
        <v>#DIV/0!</v>
      </c>
      <c r="RU57" s="27" t="e">
        <f>RU56/Справочно!RT$5*1000000</f>
        <v>#DIV/0!</v>
      </c>
      <c r="RV57" s="27" t="e">
        <f>RV56/Справочно!RU$5*1000000</f>
        <v>#DIV/0!</v>
      </c>
      <c r="RW57" s="27" t="e">
        <f>RW56/Справочно!RV$5*1000000</f>
        <v>#DIV/0!</v>
      </c>
      <c r="RX57" s="27" t="e">
        <f>RX56/Справочно!RW$5*1000000</f>
        <v>#DIV/0!</v>
      </c>
      <c r="RY57" s="27" t="e">
        <f>RY56/Справочно!RX$5*1000000</f>
        <v>#DIV/0!</v>
      </c>
      <c r="RZ57" s="27" t="e">
        <f>RZ56/Справочно!RY$5*1000000</f>
        <v>#DIV/0!</v>
      </c>
      <c r="SA57" s="27" t="e">
        <f>SA56/Справочно!RZ$5*1000000</f>
        <v>#DIV/0!</v>
      </c>
      <c r="SB57" s="27" t="e">
        <f>SB56/Справочно!SA$5*1000000</f>
        <v>#DIV/0!</v>
      </c>
      <c r="SC57" s="27" t="e">
        <f>SC56/Справочно!SB$5*1000000</f>
        <v>#DIV/0!</v>
      </c>
      <c r="SD57" s="27" t="e">
        <f>SD56/Справочно!SC$5*1000000</f>
        <v>#DIV/0!</v>
      </c>
      <c r="SE57" s="27" t="e">
        <f>SE56/Справочно!SD$5*1000000</f>
        <v>#DIV/0!</v>
      </c>
      <c r="SF57" s="27" t="e">
        <f>SF56/Справочно!SE$5*1000000</f>
        <v>#DIV/0!</v>
      </c>
      <c r="SG57" s="27" t="e">
        <f>SG56/Справочно!SF$5*1000000</f>
        <v>#DIV/0!</v>
      </c>
      <c r="SH57" s="27" t="e">
        <f>SH56/Справочно!SG$5*1000000</f>
        <v>#DIV/0!</v>
      </c>
      <c r="SI57" s="27" t="e">
        <f>SI56/Справочно!SH$5*1000000</f>
        <v>#DIV/0!</v>
      </c>
      <c r="SJ57" s="27" t="e">
        <f>SJ56/Справочно!SI$5*1000000</f>
        <v>#DIV/0!</v>
      </c>
      <c r="SK57" s="27" t="e">
        <f>SK56/Справочно!SJ$5*1000000</f>
        <v>#DIV/0!</v>
      </c>
      <c r="SL57" s="27" t="e">
        <f>SL56/Справочно!SK$5*1000000</f>
        <v>#DIV/0!</v>
      </c>
      <c r="SM57" s="27" t="e">
        <f>SM56/Справочно!SL$5*1000000</f>
        <v>#DIV/0!</v>
      </c>
      <c r="SN57" s="27" t="e">
        <f>SN56/Справочно!SM$5*1000000</f>
        <v>#DIV/0!</v>
      </c>
      <c r="SO57" s="27" t="e">
        <f>SO56/Справочно!SN$5*1000000</f>
        <v>#DIV/0!</v>
      </c>
      <c r="SP57" s="27" t="e">
        <f>SP56/Справочно!SO$5*1000000</f>
        <v>#DIV/0!</v>
      </c>
      <c r="SQ57" s="27" t="e">
        <f>SQ56/Справочно!SP$5*1000000</f>
        <v>#DIV/0!</v>
      </c>
      <c r="SR57" s="27" t="e">
        <f>SR56/Справочно!SQ$5*1000000</f>
        <v>#DIV/0!</v>
      </c>
      <c r="SS57" s="27" t="e">
        <f>SS56/Справочно!SR$5*1000000</f>
        <v>#DIV/0!</v>
      </c>
      <c r="ST57" s="27" t="e">
        <f>ST56/Справочно!SS$5*1000000</f>
        <v>#DIV/0!</v>
      </c>
      <c r="SU57" s="27" t="e">
        <f>SU56/Справочно!ST$5*1000000</f>
        <v>#DIV/0!</v>
      </c>
      <c r="SV57" s="27" t="e">
        <f>SV56/Справочно!SU$5*1000000</f>
        <v>#DIV/0!</v>
      </c>
      <c r="SW57" s="27" t="e">
        <f>SW56/Справочно!SV$5*1000000</f>
        <v>#DIV/0!</v>
      </c>
      <c r="SX57" s="27" t="e">
        <f>SX56/Справочно!SW$5*1000000</f>
        <v>#DIV/0!</v>
      </c>
      <c r="SY57" s="27" t="e">
        <f>SY56/Справочно!SX$5*1000000</f>
        <v>#DIV/0!</v>
      </c>
      <c r="SZ57" s="27" t="e">
        <f>SZ56/Справочно!SY$5*1000000</f>
        <v>#DIV/0!</v>
      </c>
      <c r="TA57" s="27" t="e">
        <f>TA56/Справочно!SZ$5*1000000</f>
        <v>#DIV/0!</v>
      </c>
      <c r="TB57" s="27" t="e">
        <f>TB56/Справочно!TA$5*1000000</f>
        <v>#DIV/0!</v>
      </c>
      <c r="TC57" s="27" t="e">
        <f>TC56/Справочно!TB$5*1000000</f>
        <v>#DIV/0!</v>
      </c>
      <c r="TD57" s="27" t="e">
        <f>TD56/Справочно!TC$5*1000000</f>
        <v>#DIV/0!</v>
      </c>
      <c r="TE57" s="27" t="e">
        <f>TE56/Справочно!TD$5*1000000</f>
        <v>#DIV/0!</v>
      </c>
      <c r="TF57" s="27" t="e">
        <f>TF56/Справочно!TE$5*1000000</f>
        <v>#DIV/0!</v>
      </c>
      <c r="TG57" s="27" t="e">
        <f>TG56/Справочно!TF$5*1000000</f>
        <v>#DIV/0!</v>
      </c>
      <c r="TH57" s="27" t="e">
        <f>TH56/Справочно!TG$5*1000000</f>
        <v>#DIV/0!</v>
      </c>
      <c r="TI57" s="27" t="e">
        <f>TI56/Справочно!TH$5*1000000</f>
        <v>#DIV/0!</v>
      </c>
      <c r="TJ57" s="27" t="e">
        <f>TJ56/Справочно!TI$5*1000000</f>
        <v>#DIV/0!</v>
      </c>
      <c r="TK57" s="27" t="e">
        <f>TK56/Справочно!TJ$5*1000000</f>
        <v>#DIV/0!</v>
      </c>
      <c r="TL57" s="27" t="e">
        <f>TL56/Справочно!TK$5*1000000</f>
        <v>#DIV/0!</v>
      </c>
      <c r="TM57" s="27" t="e">
        <f>TM56/Справочно!TL$5*1000000</f>
        <v>#DIV/0!</v>
      </c>
      <c r="TN57" s="27" t="e">
        <f>TN56/Справочно!TM$5*1000000</f>
        <v>#DIV/0!</v>
      </c>
      <c r="TO57" s="27" t="e">
        <f>TO56/Справочно!TN$5*1000000</f>
        <v>#DIV/0!</v>
      </c>
      <c r="TP57" s="27" t="e">
        <f>TP56/Справочно!TO$5*1000000</f>
        <v>#DIV/0!</v>
      </c>
      <c r="TQ57" s="27" t="e">
        <f>TQ56/Справочно!TP$5*1000000</f>
        <v>#DIV/0!</v>
      </c>
      <c r="TR57" s="27" t="e">
        <f>TR56/Справочно!TQ$5*1000000</f>
        <v>#DIV/0!</v>
      </c>
      <c r="TS57" s="27" t="e">
        <f>TS56/Справочно!TR$5*1000000</f>
        <v>#DIV/0!</v>
      </c>
      <c r="TT57" s="27" t="e">
        <f>TT56/Справочно!TS$5*1000000</f>
        <v>#DIV/0!</v>
      </c>
      <c r="TU57" s="27" t="e">
        <f>TU56/Справочно!TT$5*1000000</f>
        <v>#DIV/0!</v>
      </c>
      <c r="TV57" s="27" t="e">
        <f>TV56/Справочно!TU$5*1000000</f>
        <v>#DIV/0!</v>
      </c>
      <c r="TW57" s="27" t="e">
        <f>TW56/Справочно!TV$5*1000000</f>
        <v>#DIV/0!</v>
      </c>
      <c r="TX57" s="27" t="e">
        <f>TX56/Справочно!TW$5*1000000</f>
        <v>#DIV/0!</v>
      </c>
      <c r="TY57" s="27" t="e">
        <f>TY56/Справочно!TX$5*1000000</f>
        <v>#DIV/0!</v>
      </c>
      <c r="TZ57" s="27" t="e">
        <f>TZ56/Справочно!TY$5*1000000</f>
        <v>#DIV/0!</v>
      </c>
      <c r="UA57" s="27" t="e">
        <f>UA56/Справочно!TZ$5*1000000</f>
        <v>#DIV/0!</v>
      </c>
      <c r="UB57" s="27" t="e">
        <f>UB56/Справочно!UA$5*1000000</f>
        <v>#DIV/0!</v>
      </c>
      <c r="UC57" s="27" t="e">
        <f>UC56/Справочно!UB$5*1000000</f>
        <v>#DIV/0!</v>
      </c>
      <c r="UD57" s="27" t="e">
        <f>UD56/Справочно!UC$5*1000000</f>
        <v>#DIV/0!</v>
      </c>
      <c r="UE57" s="27" t="e">
        <f>UE56/Справочно!UD$5*1000000</f>
        <v>#DIV/0!</v>
      </c>
      <c r="UF57" s="27" t="e">
        <f>UF56/Справочно!UE$5*1000000</f>
        <v>#DIV/0!</v>
      </c>
      <c r="UG57" s="27" t="e">
        <f>UG56/Справочно!UF$5*1000000</f>
        <v>#DIV/0!</v>
      </c>
      <c r="UH57" s="27" t="e">
        <f>UH56/Справочно!UG$5*1000000</f>
        <v>#DIV/0!</v>
      </c>
      <c r="UI57" s="27" t="e">
        <f>UI56/Справочно!UH$5*1000000</f>
        <v>#DIV/0!</v>
      </c>
      <c r="UJ57" s="27" t="e">
        <f>UJ56/Справочно!UI$5*1000000</f>
        <v>#DIV/0!</v>
      </c>
      <c r="UK57" s="27" t="e">
        <f>UK56/Справочно!UJ$5*1000000</f>
        <v>#DIV/0!</v>
      </c>
      <c r="UL57" s="27" t="e">
        <f>UL56/Справочно!UK$5*1000000</f>
        <v>#DIV/0!</v>
      </c>
      <c r="UM57" s="27" t="e">
        <f>UM56/Справочно!UL$5*1000000</f>
        <v>#DIV/0!</v>
      </c>
      <c r="UN57" s="27" t="e">
        <f>UN56/Справочно!UM$5*1000000</f>
        <v>#DIV/0!</v>
      </c>
      <c r="UO57" s="27" t="e">
        <f>UO56/Справочно!UN$5*1000000</f>
        <v>#DIV/0!</v>
      </c>
      <c r="UP57" s="27" t="e">
        <f>UP56/Справочно!UO$5*1000000</f>
        <v>#DIV/0!</v>
      </c>
      <c r="UQ57" s="27" t="e">
        <f>UQ56/Справочно!UP$5*1000000</f>
        <v>#DIV/0!</v>
      </c>
      <c r="UR57" s="27" t="e">
        <f>UR56/Справочно!UQ$5*1000000</f>
        <v>#DIV/0!</v>
      </c>
      <c r="US57" s="27" t="e">
        <f>US56/Справочно!UR$5*1000000</f>
        <v>#DIV/0!</v>
      </c>
      <c r="UT57" s="27" t="e">
        <f>UT56/Справочно!US$5*1000000</f>
        <v>#DIV/0!</v>
      </c>
      <c r="UU57" s="27" t="e">
        <f>UU56/Справочно!UT$5*1000000</f>
        <v>#DIV/0!</v>
      </c>
      <c r="UV57" s="27" t="e">
        <f>UV56/Справочно!UU$5*1000000</f>
        <v>#DIV/0!</v>
      </c>
      <c r="UW57" s="27" t="e">
        <f>UW56/Справочно!UV$5*1000000</f>
        <v>#DIV/0!</v>
      </c>
      <c r="UX57" s="27" t="e">
        <f>UX56/Справочно!UW$5*1000000</f>
        <v>#DIV/0!</v>
      </c>
      <c r="UY57" s="27" t="e">
        <f>UY56/Справочно!UX$5*1000000</f>
        <v>#DIV/0!</v>
      </c>
      <c r="UZ57" s="27" t="e">
        <f>UZ56/Справочно!UY$5*1000000</f>
        <v>#DIV/0!</v>
      </c>
      <c r="VA57" s="27" t="e">
        <f>VA56/Справочно!UZ$5*1000000</f>
        <v>#DIV/0!</v>
      </c>
      <c r="VB57" s="27" t="e">
        <f>VB56/Справочно!VA$5*1000000</f>
        <v>#DIV/0!</v>
      </c>
      <c r="VC57" s="27" t="e">
        <f>VC56/Справочно!VB$5*1000000</f>
        <v>#DIV/0!</v>
      </c>
      <c r="VD57" s="27" t="e">
        <f>VD56/Справочно!VC$5*1000000</f>
        <v>#DIV/0!</v>
      </c>
      <c r="VE57" s="27" t="e">
        <f>VE56/Справочно!VD$5*1000000</f>
        <v>#DIV/0!</v>
      </c>
      <c r="VF57" s="27" t="e">
        <f>VF56/Справочно!VE$5*1000000</f>
        <v>#DIV/0!</v>
      </c>
      <c r="VG57" s="27" t="e">
        <f>VG56/Справочно!VF$5*1000000</f>
        <v>#DIV/0!</v>
      </c>
      <c r="VH57" s="27" t="e">
        <f>VH56/Справочно!VG$5*1000000</f>
        <v>#DIV/0!</v>
      </c>
      <c r="VI57" s="27" t="e">
        <f>VI56/Справочно!VH$5*1000000</f>
        <v>#DIV/0!</v>
      </c>
      <c r="VJ57" s="27" t="e">
        <f>VJ56/Справочно!VI$5*1000000</f>
        <v>#DIV/0!</v>
      </c>
      <c r="VK57" s="27" t="e">
        <f>VK56/Справочно!VJ$5*1000000</f>
        <v>#DIV/0!</v>
      </c>
      <c r="VL57" s="27" t="e">
        <f>VL56/Справочно!VK$5*1000000</f>
        <v>#DIV/0!</v>
      </c>
      <c r="VM57" s="27" t="e">
        <f>VM56/Справочно!VL$5*1000000</f>
        <v>#DIV/0!</v>
      </c>
      <c r="VN57" s="27" t="e">
        <f>VN56/Справочно!VM$5*1000000</f>
        <v>#DIV/0!</v>
      </c>
      <c r="VO57" s="27" t="e">
        <f>VO56/Справочно!VN$5*1000000</f>
        <v>#DIV/0!</v>
      </c>
      <c r="VP57" s="27" t="e">
        <f>VP56/Справочно!VO$5*1000000</f>
        <v>#DIV/0!</v>
      </c>
      <c r="VQ57" s="27" t="e">
        <f>VQ56/Справочно!VP$5*1000000</f>
        <v>#DIV/0!</v>
      </c>
      <c r="VR57" s="27" t="e">
        <f>VR56/Справочно!VQ$5*1000000</f>
        <v>#DIV/0!</v>
      </c>
      <c r="VS57" s="27" t="e">
        <f>VS56/Справочно!VR$5*1000000</f>
        <v>#DIV/0!</v>
      </c>
      <c r="VT57" s="27" t="e">
        <f>VT56/Справочно!VS$5*1000000</f>
        <v>#DIV/0!</v>
      </c>
      <c r="VU57" s="27" t="e">
        <f>VU56/Справочно!VT$5*1000000</f>
        <v>#DIV/0!</v>
      </c>
      <c r="VV57" s="27" t="e">
        <f>VV56/Справочно!VU$5*1000000</f>
        <v>#DIV/0!</v>
      </c>
      <c r="VW57" s="27" t="e">
        <f>VW56/Справочно!VV$5*1000000</f>
        <v>#DIV/0!</v>
      </c>
      <c r="VX57" s="27" t="e">
        <f>VX56/Справочно!VW$5*1000000</f>
        <v>#DIV/0!</v>
      </c>
      <c r="VY57" s="27" t="e">
        <f>VY56/Справочно!VX$5*1000000</f>
        <v>#DIV/0!</v>
      </c>
      <c r="VZ57" s="27" t="e">
        <f>VZ56/Справочно!VY$5*1000000</f>
        <v>#DIV/0!</v>
      </c>
      <c r="WA57" s="27" t="e">
        <f>WA56/Справочно!VZ$5*1000000</f>
        <v>#DIV/0!</v>
      </c>
      <c r="WB57" s="27" t="e">
        <f>WB56/Справочно!WA$5*1000000</f>
        <v>#DIV/0!</v>
      </c>
      <c r="WC57" s="27" t="e">
        <f>WC56/Справочно!WB$5*1000000</f>
        <v>#DIV/0!</v>
      </c>
      <c r="WD57" s="27" t="e">
        <f>WD56/Справочно!WC$5*1000000</f>
        <v>#DIV/0!</v>
      </c>
      <c r="WE57" s="27" t="e">
        <f>WE56/Справочно!WD$5*1000000</f>
        <v>#DIV/0!</v>
      </c>
      <c r="WF57" s="27" t="e">
        <f>WF56/Справочно!WE$5*1000000</f>
        <v>#DIV/0!</v>
      </c>
      <c r="WG57" s="27" t="e">
        <f>WG56/Справочно!WF$5*1000000</f>
        <v>#DIV/0!</v>
      </c>
      <c r="WH57" s="27" t="e">
        <f>WH56/Справочно!WG$5*1000000</f>
        <v>#DIV/0!</v>
      </c>
      <c r="WI57" s="27" t="e">
        <f>WI56/Справочно!WH$5*1000000</f>
        <v>#DIV/0!</v>
      </c>
      <c r="WJ57" s="27" t="e">
        <f>WJ56/Справочно!WI$5*1000000</f>
        <v>#DIV/0!</v>
      </c>
      <c r="WK57" s="27" t="e">
        <f>WK56/Справочно!WJ$5*1000000</f>
        <v>#DIV/0!</v>
      </c>
      <c r="WL57" s="27" t="e">
        <f>WL56/Справочно!WK$5*1000000</f>
        <v>#DIV/0!</v>
      </c>
      <c r="WM57" s="27" t="e">
        <f>WM56/Справочно!WL$5*1000000</f>
        <v>#DIV/0!</v>
      </c>
      <c r="WN57" s="27" t="e">
        <f>WN56/Справочно!WM$5*1000000</f>
        <v>#DIV/0!</v>
      </c>
      <c r="WO57" s="27" t="e">
        <f>WO56/Справочно!WN$5*1000000</f>
        <v>#DIV/0!</v>
      </c>
      <c r="WP57" s="27" t="e">
        <f>WP56/Справочно!WO$5*1000000</f>
        <v>#DIV/0!</v>
      </c>
      <c r="WQ57" s="27" t="e">
        <f>WQ56/Справочно!WP$5*1000000</f>
        <v>#DIV/0!</v>
      </c>
      <c r="WR57" s="27" t="e">
        <f>WR56/Справочно!WQ$5*1000000</f>
        <v>#DIV/0!</v>
      </c>
      <c r="WS57" s="27" t="e">
        <f>WS56/Справочно!WR$5*1000000</f>
        <v>#DIV/0!</v>
      </c>
      <c r="WT57" s="27" t="e">
        <f>WT56/Справочно!WS$5*1000000</f>
        <v>#DIV/0!</v>
      </c>
      <c r="WU57" s="27" t="e">
        <f>WU56/Справочно!WT$5*1000000</f>
        <v>#DIV/0!</v>
      </c>
      <c r="WV57" s="27" t="e">
        <f>WV56/Справочно!WU$5*1000000</f>
        <v>#DIV/0!</v>
      </c>
      <c r="WW57" s="27" t="e">
        <f>WW56/Справочно!WV$5*1000000</f>
        <v>#DIV/0!</v>
      </c>
      <c r="WX57" s="27" t="e">
        <f>WX56/Справочно!WW$5*1000000</f>
        <v>#DIV/0!</v>
      </c>
      <c r="WY57" s="27" t="e">
        <f>WY56/Справочно!WX$5*1000000</f>
        <v>#DIV/0!</v>
      </c>
      <c r="WZ57" s="27" t="e">
        <f>WZ56/Справочно!WY$5*1000000</f>
        <v>#DIV/0!</v>
      </c>
      <c r="XA57" s="27" t="e">
        <f>XA56/Справочно!WZ$5*1000000</f>
        <v>#DIV/0!</v>
      </c>
      <c r="XB57" s="27" t="e">
        <f>XB56/Справочно!XA$5*1000000</f>
        <v>#DIV/0!</v>
      </c>
      <c r="XC57" s="27" t="e">
        <f>XC56/Справочно!XB$5*1000000</f>
        <v>#DIV/0!</v>
      </c>
      <c r="XD57" s="27" t="e">
        <f>XD56/Справочно!XC$5*1000000</f>
        <v>#DIV/0!</v>
      </c>
      <c r="XE57" s="27" t="e">
        <f>XE56/Справочно!XD$5*1000000</f>
        <v>#DIV/0!</v>
      </c>
      <c r="XF57" s="27" t="e">
        <f>XF56/Справочно!XE$5*1000000</f>
        <v>#DIV/0!</v>
      </c>
      <c r="XG57" s="27" t="e">
        <f>XG56/Справочно!XF$5*1000000</f>
        <v>#DIV/0!</v>
      </c>
      <c r="XH57" s="27" t="e">
        <f>XH56/Справочно!XG$5*1000000</f>
        <v>#DIV/0!</v>
      </c>
      <c r="XI57" s="27" t="e">
        <f>XI56/Справочно!XH$5*1000000</f>
        <v>#DIV/0!</v>
      </c>
      <c r="XJ57" s="27" t="e">
        <f>XJ56/Справочно!XI$5*1000000</f>
        <v>#DIV/0!</v>
      </c>
      <c r="XK57" s="27" t="e">
        <f>XK56/Справочно!XJ$5*1000000</f>
        <v>#DIV/0!</v>
      </c>
      <c r="XL57" s="27" t="e">
        <f>XL56/Справочно!XK$5*1000000</f>
        <v>#DIV/0!</v>
      </c>
      <c r="XM57" s="27" t="e">
        <f>XM56/Справочно!XL$5*1000000</f>
        <v>#DIV/0!</v>
      </c>
      <c r="XN57" s="27" t="e">
        <f>XN56/Справочно!XM$5*1000000</f>
        <v>#DIV/0!</v>
      </c>
      <c r="XO57" s="27" t="e">
        <f>XO56/Справочно!XN$5*1000000</f>
        <v>#DIV/0!</v>
      </c>
      <c r="XP57" s="27" t="e">
        <f>XP56/Справочно!XO$5*1000000</f>
        <v>#DIV/0!</v>
      </c>
      <c r="XQ57" s="27" t="e">
        <f>XQ56/Справочно!XP$5*1000000</f>
        <v>#DIV/0!</v>
      </c>
      <c r="XR57" s="27" t="e">
        <f>XR56/Справочно!XQ$5*1000000</f>
        <v>#DIV/0!</v>
      </c>
      <c r="XS57" s="27" t="e">
        <f>XS56/Справочно!XR$5*1000000</f>
        <v>#DIV/0!</v>
      </c>
      <c r="XT57" s="27" t="e">
        <f>XT56/Справочно!XS$5*1000000</f>
        <v>#DIV/0!</v>
      </c>
      <c r="XU57" s="27" t="e">
        <f>XU56/Справочно!XT$5*1000000</f>
        <v>#DIV/0!</v>
      </c>
      <c r="XV57" s="27" t="e">
        <f>XV56/Справочно!XU$5*1000000</f>
        <v>#DIV/0!</v>
      </c>
      <c r="XW57" s="27" t="e">
        <f>XW56/Справочно!XV$5*1000000</f>
        <v>#DIV/0!</v>
      </c>
      <c r="XX57" s="27" t="e">
        <f>XX56/Справочно!XW$5*1000000</f>
        <v>#DIV/0!</v>
      </c>
      <c r="XY57" s="27" t="e">
        <f>XY56/Справочно!XX$5*1000000</f>
        <v>#DIV/0!</v>
      </c>
      <c r="XZ57" s="27" t="e">
        <f>XZ56/Справочно!XY$5*1000000</f>
        <v>#DIV/0!</v>
      </c>
      <c r="YA57" s="27" t="e">
        <f>YA56/Справочно!XZ$5*1000000</f>
        <v>#DIV/0!</v>
      </c>
      <c r="YB57" s="27" t="e">
        <f>YB56/Справочно!YA$5*1000000</f>
        <v>#DIV/0!</v>
      </c>
      <c r="YC57" s="27" t="e">
        <f>YC56/Справочно!YB$5*1000000</f>
        <v>#DIV/0!</v>
      </c>
      <c r="YD57" s="27" t="e">
        <f>YD56/Справочно!YC$5*1000000</f>
        <v>#DIV/0!</v>
      </c>
      <c r="YE57" s="27" t="e">
        <f>YE56/Справочно!YD$5*1000000</f>
        <v>#DIV/0!</v>
      </c>
      <c r="YF57" s="27" t="e">
        <f>YF56/Справочно!YE$5*1000000</f>
        <v>#DIV/0!</v>
      </c>
      <c r="YG57" s="27" t="e">
        <f>YG56/Справочно!YF$5*1000000</f>
        <v>#DIV/0!</v>
      </c>
      <c r="YH57" s="27" t="e">
        <f>YH56/Справочно!YG$5*1000000</f>
        <v>#DIV/0!</v>
      </c>
      <c r="YI57" s="27" t="e">
        <f>YI56/Справочно!YH$5*1000000</f>
        <v>#DIV/0!</v>
      </c>
      <c r="YJ57" s="27" t="e">
        <f>YJ56/Справочно!YI$5*1000000</f>
        <v>#DIV/0!</v>
      </c>
      <c r="YK57" s="27" t="e">
        <f>YK56/Справочно!YJ$5*1000000</f>
        <v>#DIV/0!</v>
      </c>
      <c r="YL57" s="27" t="e">
        <f>YL56/Справочно!YK$5*1000000</f>
        <v>#DIV/0!</v>
      </c>
      <c r="YM57" s="27" t="e">
        <f>YM56/Справочно!YL$5*1000000</f>
        <v>#DIV/0!</v>
      </c>
      <c r="YN57" s="27" t="e">
        <f>YN56/Справочно!YM$5*1000000</f>
        <v>#DIV/0!</v>
      </c>
      <c r="YO57" s="27" t="e">
        <f>YO56/Справочно!YN$5*1000000</f>
        <v>#DIV/0!</v>
      </c>
      <c r="YP57" s="27" t="e">
        <f>YP56/Справочно!YO$5*1000000</f>
        <v>#DIV/0!</v>
      </c>
      <c r="YQ57" s="27" t="e">
        <f>YQ56/Справочно!YP$5*1000000</f>
        <v>#DIV/0!</v>
      </c>
      <c r="YR57" s="27" t="e">
        <f>YR56/Справочно!YQ$5*1000000</f>
        <v>#DIV/0!</v>
      </c>
      <c r="YS57" s="27" t="e">
        <f>YS56/Справочно!YR$5*1000000</f>
        <v>#DIV/0!</v>
      </c>
      <c r="YT57" s="27" t="e">
        <f>YT56/Справочно!YS$5*1000000</f>
        <v>#DIV/0!</v>
      </c>
      <c r="YU57" s="27" t="e">
        <f>YU56/Справочно!YT$5*1000000</f>
        <v>#DIV/0!</v>
      </c>
      <c r="YV57" s="27" t="e">
        <f>YV56/Справочно!YU$5*1000000</f>
        <v>#DIV/0!</v>
      </c>
      <c r="YW57" s="27" t="e">
        <f>YW56/Справочно!YV$5*1000000</f>
        <v>#DIV/0!</v>
      </c>
      <c r="YX57" s="27" t="e">
        <f>YX56/Справочно!YW$5*1000000</f>
        <v>#DIV/0!</v>
      </c>
      <c r="YY57" s="27" t="e">
        <f>YY56/Справочно!YX$5*1000000</f>
        <v>#DIV/0!</v>
      </c>
      <c r="YZ57" s="27" t="e">
        <f>YZ56/Справочно!YY$5*1000000</f>
        <v>#DIV/0!</v>
      </c>
      <c r="ZA57" s="27" t="e">
        <f>ZA56/Справочно!YZ$5*1000000</f>
        <v>#DIV/0!</v>
      </c>
      <c r="ZB57" s="27" t="e">
        <f>ZB56/Справочно!ZA$5*1000000</f>
        <v>#DIV/0!</v>
      </c>
      <c r="ZC57" s="27" t="e">
        <f>ZC56/Справочно!ZB$5*1000000</f>
        <v>#DIV/0!</v>
      </c>
      <c r="ZD57" s="27" t="e">
        <f>ZD56/Справочно!ZC$5*1000000</f>
        <v>#DIV/0!</v>
      </c>
      <c r="ZE57" s="27" t="e">
        <f>ZE56/Справочно!ZD$5*1000000</f>
        <v>#DIV/0!</v>
      </c>
      <c r="ZF57" s="27" t="e">
        <f>ZF56/Справочно!ZE$5*1000000</f>
        <v>#DIV/0!</v>
      </c>
      <c r="ZG57" s="27" t="e">
        <f>ZG56/Справочно!ZF$5*1000000</f>
        <v>#DIV/0!</v>
      </c>
      <c r="ZH57" s="27" t="e">
        <f>ZH56/Справочно!ZG$5*1000000</f>
        <v>#DIV/0!</v>
      </c>
      <c r="ZI57" s="27" t="e">
        <f>ZI56/Справочно!ZH$5*1000000</f>
        <v>#DIV/0!</v>
      </c>
      <c r="ZJ57" s="27" t="e">
        <f>ZJ56/Справочно!ZI$5*1000000</f>
        <v>#DIV/0!</v>
      </c>
      <c r="ZK57" s="27" t="e">
        <f>ZK56/Справочно!ZJ$5*1000000</f>
        <v>#DIV/0!</v>
      </c>
      <c r="ZL57" s="27" t="e">
        <f>ZL56/Справочно!ZK$5*1000000</f>
        <v>#DIV/0!</v>
      </c>
      <c r="ZM57" s="27" t="e">
        <f>ZM56/Справочно!ZL$5*1000000</f>
        <v>#DIV/0!</v>
      </c>
      <c r="ZN57" s="27" t="e">
        <f>ZN56/Справочно!ZM$5*1000000</f>
        <v>#DIV/0!</v>
      </c>
      <c r="ZO57" s="27" t="e">
        <f>ZO56/Справочно!ZN$5*1000000</f>
        <v>#DIV/0!</v>
      </c>
      <c r="ZP57" s="27" t="e">
        <f>ZP56/Справочно!ZO$5*1000000</f>
        <v>#DIV/0!</v>
      </c>
      <c r="ZQ57" s="27" t="e">
        <f>ZQ56/Справочно!ZP$5*1000000</f>
        <v>#DIV/0!</v>
      </c>
      <c r="ZR57" s="27" t="e">
        <f>ZR56/Справочно!ZQ$5*1000000</f>
        <v>#DIV/0!</v>
      </c>
      <c r="ZS57" s="27" t="e">
        <f>ZS56/Справочно!ZR$5*1000000</f>
        <v>#DIV/0!</v>
      </c>
      <c r="ZT57" s="27" t="e">
        <f>ZT56/Справочно!ZS$5*1000000</f>
        <v>#DIV/0!</v>
      </c>
      <c r="ZU57" s="27" t="e">
        <f>ZU56/Справочно!ZT$5*1000000</f>
        <v>#DIV/0!</v>
      </c>
      <c r="ZV57" s="27" t="e">
        <f>ZV56/Справочно!ZU$5*1000000</f>
        <v>#DIV/0!</v>
      </c>
      <c r="ZW57" s="27" t="e">
        <f>ZW56/Справочно!ZV$5*1000000</f>
        <v>#DIV/0!</v>
      </c>
      <c r="ZX57" s="27" t="e">
        <f>ZX56/Справочно!ZW$5*1000000</f>
        <v>#DIV/0!</v>
      </c>
      <c r="ZY57" s="27" t="e">
        <f>ZY56/Справочно!ZX$5*1000000</f>
        <v>#DIV/0!</v>
      </c>
      <c r="ZZ57" s="27" t="e">
        <f>ZZ56/Справочно!ZY$5*1000000</f>
        <v>#DIV/0!</v>
      </c>
      <c r="AAA57" s="27" t="e">
        <f>AAA56/Справочно!ZZ$5*1000000</f>
        <v>#DIV/0!</v>
      </c>
      <c r="AAB57" s="27" t="e">
        <f>AAB56/Справочно!AAA$5*1000000</f>
        <v>#DIV/0!</v>
      </c>
      <c r="AAC57" s="27" t="e">
        <f>AAC56/Справочно!AAB$5*1000000</f>
        <v>#DIV/0!</v>
      </c>
      <c r="AAD57" s="27" t="e">
        <f>AAD56/Справочно!AAC$5*1000000</f>
        <v>#DIV/0!</v>
      </c>
      <c r="AAE57" s="27" t="e">
        <f>AAE56/Справочно!AAD$5*1000000</f>
        <v>#DIV/0!</v>
      </c>
      <c r="AAF57" s="27" t="e">
        <f>AAF56/Справочно!AAE$5*1000000</f>
        <v>#DIV/0!</v>
      </c>
      <c r="AAG57" s="27" t="e">
        <f>AAG56/Справочно!AAF$5*1000000</f>
        <v>#DIV/0!</v>
      </c>
      <c r="AAH57" s="27" t="e">
        <f>AAH56/Справочно!AAG$5*1000000</f>
        <v>#DIV/0!</v>
      </c>
      <c r="AAI57" s="27" t="e">
        <f>AAI56/Справочно!AAH$5*1000000</f>
        <v>#DIV/0!</v>
      </c>
      <c r="AAJ57" s="27" t="e">
        <f>AAJ56/Справочно!AAI$5*1000000</f>
        <v>#DIV/0!</v>
      </c>
      <c r="AAK57" s="27" t="e">
        <f>AAK56/Справочно!AAJ$5*1000000</f>
        <v>#DIV/0!</v>
      </c>
      <c r="AAL57" s="27" t="e">
        <f>AAL56/Справочно!AAK$5*1000000</f>
        <v>#DIV/0!</v>
      </c>
      <c r="AAM57" s="27" t="e">
        <f>AAM56/Справочно!AAL$5*1000000</f>
        <v>#DIV/0!</v>
      </c>
      <c r="AAN57" s="27" t="e">
        <f>AAN56/Справочно!AAM$5*1000000</f>
        <v>#DIV/0!</v>
      </c>
      <c r="AAO57" s="27" t="e">
        <f>AAO56/Справочно!AAN$5*1000000</f>
        <v>#DIV/0!</v>
      </c>
      <c r="AAP57" s="27" t="e">
        <f>AAP56/Справочно!AAO$5*1000000</f>
        <v>#DIV/0!</v>
      </c>
      <c r="AAQ57" s="27" t="e">
        <f>AAQ56/Справочно!AAP$5*1000000</f>
        <v>#DIV/0!</v>
      </c>
      <c r="AAR57" s="27" t="e">
        <f>AAR56/Справочно!AAQ$5*1000000</f>
        <v>#DIV/0!</v>
      </c>
      <c r="AAS57" s="27" t="e">
        <f>AAS56/Справочно!AAR$5*1000000</f>
        <v>#DIV/0!</v>
      </c>
      <c r="AAT57" s="27" t="e">
        <f>AAT56/Справочно!AAS$5*1000000</f>
        <v>#DIV/0!</v>
      </c>
      <c r="AAU57" s="27" t="e">
        <f>AAU56/Справочно!AAT$5*1000000</f>
        <v>#DIV/0!</v>
      </c>
      <c r="AAV57" s="27" t="e">
        <f>AAV56/Справочно!AAU$5*1000000</f>
        <v>#DIV/0!</v>
      </c>
      <c r="AAW57" s="27" t="e">
        <f>AAW56/Справочно!AAV$5*1000000</f>
        <v>#DIV/0!</v>
      </c>
      <c r="AAX57" s="27" t="e">
        <f>AAX56/Справочно!AAW$5*1000000</f>
        <v>#DIV/0!</v>
      </c>
      <c r="AAY57" s="27" t="e">
        <f>AAY56/Справочно!AAX$5*1000000</f>
        <v>#DIV/0!</v>
      </c>
      <c r="AAZ57" s="27" t="e">
        <f>AAZ56/Справочно!AAY$5*1000000</f>
        <v>#DIV/0!</v>
      </c>
      <c r="ABA57" s="27" t="e">
        <f>ABA56/Справочно!AAZ$5*1000000</f>
        <v>#DIV/0!</v>
      </c>
      <c r="ABB57" s="27" t="e">
        <f>ABB56/Справочно!ABA$5*1000000</f>
        <v>#DIV/0!</v>
      </c>
      <c r="ABC57" s="27" t="e">
        <f>ABC56/Справочно!ABB$5*1000000</f>
        <v>#DIV/0!</v>
      </c>
      <c r="ABD57" s="27" t="e">
        <f>ABD56/Справочно!ABC$5*1000000</f>
        <v>#DIV/0!</v>
      </c>
      <c r="ABE57" s="27" t="e">
        <f>ABE56/Справочно!ABD$5*1000000</f>
        <v>#DIV/0!</v>
      </c>
      <c r="ABF57" s="27" t="e">
        <f>ABF56/Справочно!ABE$5*1000000</f>
        <v>#DIV/0!</v>
      </c>
      <c r="ABG57" s="27" t="e">
        <f>ABG56/Справочно!ABF$5*1000000</f>
        <v>#DIV/0!</v>
      </c>
      <c r="ABH57" s="27" t="e">
        <f>ABH56/Справочно!ABG$5*1000000</f>
        <v>#DIV/0!</v>
      </c>
      <c r="ABI57" s="27" t="e">
        <f>ABI56/Справочно!ABH$5*1000000</f>
        <v>#DIV/0!</v>
      </c>
      <c r="ABJ57" s="27" t="e">
        <f>ABJ56/Справочно!ABI$5*1000000</f>
        <v>#DIV/0!</v>
      </c>
      <c r="ABK57" s="27" t="e">
        <f>ABK56/Справочно!ABJ$5*1000000</f>
        <v>#DIV/0!</v>
      </c>
      <c r="ABL57" s="27" t="e">
        <f>ABL56/Справочно!ABK$5*1000000</f>
        <v>#DIV/0!</v>
      </c>
      <c r="ABM57" s="27" t="e">
        <f>ABM56/Справочно!ABL$5*1000000</f>
        <v>#DIV/0!</v>
      </c>
      <c r="ABN57" s="27" t="e">
        <f>ABN56/Справочно!ABM$5*1000000</f>
        <v>#DIV/0!</v>
      </c>
      <c r="ABO57" s="27" t="e">
        <f>ABO56/Справочно!ABN$5*1000000</f>
        <v>#DIV/0!</v>
      </c>
      <c r="ABP57" s="27" t="e">
        <f>ABP56/Справочно!ABO$5*1000000</f>
        <v>#DIV/0!</v>
      </c>
      <c r="ABQ57" s="27" t="e">
        <f>ABQ56/Справочно!ABP$5*1000000</f>
        <v>#DIV/0!</v>
      </c>
      <c r="ABR57" s="27" t="e">
        <f>ABR56/Справочно!ABQ$5*1000000</f>
        <v>#DIV/0!</v>
      </c>
      <c r="ABS57" s="27" t="e">
        <f>ABS56/Справочно!ABR$5*1000000</f>
        <v>#DIV/0!</v>
      </c>
      <c r="ABT57" s="27" t="e">
        <f>ABT56/Справочно!ABS$5*1000000</f>
        <v>#DIV/0!</v>
      </c>
      <c r="ABU57" s="27" t="e">
        <f>ABU56/Справочно!ABT$5*1000000</f>
        <v>#DIV/0!</v>
      </c>
      <c r="ABV57" s="27" t="e">
        <f>ABV56/Справочно!ABU$5*1000000</f>
        <v>#DIV/0!</v>
      </c>
      <c r="ABW57" s="27" t="e">
        <f>ABW56/Справочно!ABV$5*1000000</f>
        <v>#DIV/0!</v>
      </c>
      <c r="ABX57" s="27" t="e">
        <f>ABX56/Справочно!ABW$5*1000000</f>
        <v>#DIV/0!</v>
      </c>
      <c r="ABY57" s="27" t="e">
        <f>ABY56/Справочно!ABX$5*1000000</f>
        <v>#DIV/0!</v>
      </c>
      <c r="ABZ57" s="27" t="e">
        <f>ABZ56/Справочно!ABY$5*1000000</f>
        <v>#DIV/0!</v>
      </c>
      <c r="ACA57" s="27" t="e">
        <f>ACA56/Справочно!ABZ$5*1000000</f>
        <v>#DIV/0!</v>
      </c>
      <c r="ACB57" s="27" t="e">
        <f>ACB56/Справочно!ACA$5*1000000</f>
        <v>#DIV/0!</v>
      </c>
      <c r="ACC57" s="27" t="e">
        <f>ACC56/Справочно!ACB$5*1000000</f>
        <v>#DIV/0!</v>
      </c>
      <c r="ACD57" s="27" t="e">
        <f>ACD56/Справочно!ACC$5*1000000</f>
        <v>#DIV/0!</v>
      </c>
      <c r="ACE57" s="27" t="e">
        <f>ACE56/Справочно!ACD$5*1000000</f>
        <v>#DIV/0!</v>
      </c>
      <c r="ACF57" s="27" t="e">
        <f>ACF56/Справочно!ACE$5*1000000</f>
        <v>#DIV/0!</v>
      </c>
      <c r="ACG57" s="27" t="e">
        <f>ACG56/Справочно!ACF$5*1000000</f>
        <v>#DIV/0!</v>
      </c>
      <c r="ACH57" s="27" t="e">
        <f>ACH56/Справочно!ACG$5*1000000</f>
        <v>#DIV/0!</v>
      </c>
      <c r="ACI57" s="27" t="e">
        <f>ACI56/Справочно!ACH$5*1000000</f>
        <v>#DIV/0!</v>
      </c>
      <c r="ACJ57" s="27" t="e">
        <f>ACJ56/Справочно!ACI$5*1000000</f>
        <v>#DIV/0!</v>
      </c>
      <c r="ACK57" s="27" t="e">
        <f>ACK56/Справочно!ACJ$5*1000000</f>
        <v>#DIV/0!</v>
      </c>
      <c r="ACL57" s="27" t="e">
        <f>ACL56/Справочно!ACK$5*1000000</f>
        <v>#DIV/0!</v>
      </c>
      <c r="ACM57" s="27" t="e">
        <f>ACM56/Справочно!ACL$5*1000000</f>
        <v>#DIV/0!</v>
      </c>
      <c r="ACN57" s="27" t="e">
        <f>ACN56/Справочно!ACM$5*1000000</f>
        <v>#DIV/0!</v>
      </c>
      <c r="ACO57" s="27" t="e">
        <f>ACO56/Справочно!ACN$5*1000000</f>
        <v>#DIV/0!</v>
      </c>
      <c r="ACP57" s="27" t="e">
        <f>ACP56/Справочно!ACO$5*1000000</f>
        <v>#DIV/0!</v>
      </c>
      <c r="ACQ57" s="27" t="e">
        <f>ACQ56/Справочно!ACP$5*1000000</f>
        <v>#DIV/0!</v>
      </c>
      <c r="ACR57" s="27" t="e">
        <f>ACR56/Справочно!ACQ$5*1000000</f>
        <v>#DIV/0!</v>
      </c>
      <c r="ACS57" s="27" t="e">
        <f>ACS56/Справочно!ACR$5*1000000</f>
        <v>#DIV/0!</v>
      </c>
      <c r="ACT57" s="27" t="e">
        <f>ACT56/Справочно!ACS$5*1000000</f>
        <v>#DIV/0!</v>
      </c>
      <c r="ACU57" s="27" t="e">
        <f>ACU56/Справочно!ACT$5*1000000</f>
        <v>#DIV/0!</v>
      </c>
      <c r="ACV57" s="27" t="e">
        <f>ACV56/Справочно!ACU$5*1000000</f>
        <v>#DIV/0!</v>
      </c>
      <c r="ACW57" s="27" t="e">
        <f>ACW56/Справочно!ACV$5*1000000</f>
        <v>#DIV/0!</v>
      </c>
      <c r="ACX57" s="27" t="e">
        <f>ACX56/Справочно!ACW$5*1000000</f>
        <v>#DIV/0!</v>
      </c>
      <c r="ACY57" s="27" t="e">
        <f>ACY56/Справочно!ACX$5*1000000</f>
        <v>#DIV/0!</v>
      </c>
      <c r="ACZ57" s="27" t="e">
        <f>ACZ56/Справочно!ACY$5*1000000</f>
        <v>#DIV/0!</v>
      </c>
      <c r="ADA57" s="27" t="e">
        <f>ADA56/Справочно!ACZ$5*1000000</f>
        <v>#DIV/0!</v>
      </c>
      <c r="ADB57" s="27" t="e">
        <f>ADB56/Справочно!ADA$5*1000000</f>
        <v>#DIV/0!</v>
      </c>
      <c r="ADC57" s="27" t="e">
        <f>ADC56/Справочно!ADB$5*1000000</f>
        <v>#DIV/0!</v>
      </c>
      <c r="ADD57" s="27" t="e">
        <f>ADD56/Справочно!ADC$5*1000000</f>
        <v>#DIV/0!</v>
      </c>
      <c r="ADE57" s="27" t="e">
        <f>ADE56/Справочно!ADD$5*1000000</f>
        <v>#DIV/0!</v>
      </c>
      <c r="ADF57" s="27" t="e">
        <f>ADF56/Справочно!ADE$5*1000000</f>
        <v>#DIV/0!</v>
      </c>
      <c r="ADG57" s="27" t="e">
        <f>ADG56/Справочно!ADF$5*1000000</f>
        <v>#DIV/0!</v>
      </c>
      <c r="ADH57" s="27" t="e">
        <f>ADH56/Справочно!ADG$5*1000000</f>
        <v>#DIV/0!</v>
      </c>
      <c r="ADI57" s="27" t="e">
        <f>ADI56/Справочно!ADH$5*1000000</f>
        <v>#DIV/0!</v>
      </c>
      <c r="ADJ57" s="27" t="e">
        <f>ADJ56/Справочно!ADI$5*1000000</f>
        <v>#DIV/0!</v>
      </c>
      <c r="ADK57" s="27" t="e">
        <f>ADK56/Справочно!ADJ$5*1000000</f>
        <v>#DIV/0!</v>
      </c>
      <c r="ADL57" s="27" t="e">
        <f>ADL56/Справочно!ADK$5*1000000</f>
        <v>#DIV/0!</v>
      </c>
      <c r="ADM57" s="27" t="e">
        <f>ADM56/Справочно!ADL$5*1000000</f>
        <v>#DIV/0!</v>
      </c>
      <c r="ADN57" s="27" t="e">
        <f>ADN56/Справочно!ADM$5*1000000</f>
        <v>#DIV/0!</v>
      </c>
      <c r="ADO57" s="27" t="e">
        <f>ADO56/Справочно!ADN$5*1000000</f>
        <v>#DIV/0!</v>
      </c>
      <c r="ADP57" s="27" t="e">
        <f>ADP56/Справочно!ADO$5*1000000</f>
        <v>#DIV/0!</v>
      </c>
      <c r="ADQ57" s="27" t="e">
        <f>ADQ56/Справочно!ADP$5*1000000</f>
        <v>#DIV/0!</v>
      </c>
      <c r="ADR57" s="27" t="e">
        <f>ADR56/Справочно!ADQ$5*1000000</f>
        <v>#DIV/0!</v>
      </c>
      <c r="ADS57" s="27" t="e">
        <f>ADS56/Справочно!ADR$5*1000000</f>
        <v>#DIV/0!</v>
      </c>
      <c r="ADT57" s="27" t="e">
        <f>ADT56/Справочно!ADS$5*1000000</f>
        <v>#DIV/0!</v>
      </c>
      <c r="ADU57" s="27" t="e">
        <f>ADU56/Справочно!ADT$5*1000000</f>
        <v>#DIV/0!</v>
      </c>
      <c r="ADV57" s="27" t="e">
        <f>ADV56/Справочно!ADU$5*1000000</f>
        <v>#DIV/0!</v>
      </c>
      <c r="ADW57" s="27" t="e">
        <f>ADW56/Справочно!ADV$5*1000000</f>
        <v>#DIV/0!</v>
      </c>
      <c r="ADX57" s="27" t="e">
        <f>ADX56/Справочно!ADW$5*1000000</f>
        <v>#DIV/0!</v>
      </c>
      <c r="ADY57" s="27" t="e">
        <f>ADY56/Справочно!ADX$5*1000000</f>
        <v>#DIV/0!</v>
      </c>
      <c r="ADZ57" s="27" t="e">
        <f>ADZ56/Справочно!ADY$5*1000000</f>
        <v>#DIV/0!</v>
      </c>
      <c r="AEA57" s="27" t="e">
        <f>AEA56/Справочно!ADZ$5*1000000</f>
        <v>#DIV/0!</v>
      </c>
      <c r="AEB57" s="27" t="e">
        <f>AEB56/Справочно!AEA$5*1000000</f>
        <v>#DIV/0!</v>
      </c>
      <c r="AEC57" s="27" t="e">
        <f>AEC56/Справочно!AEB$5*1000000</f>
        <v>#DIV/0!</v>
      </c>
      <c r="AED57" s="27" t="e">
        <f>AED56/Справочно!AEC$5*1000000</f>
        <v>#DIV/0!</v>
      </c>
      <c r="AEE57" s="27" t="e">
        <f>AEE56/Справочно!AED$5*1000000</f>
        <v>#DIV/0!</v>
      </c>
      <c r="AEF57" s="27" t="e">
        <f>AEF56/Справочно!AEE$5*1000000</f>
        <v>#DIV/0!</v>
      </c>
      <c r="AEG57" s="27" t="e">
        <f>AEG56/Справочно!AEF$5*1000000</f>
        <v>#DIV/0!</v>
      </c>
      <c r="AEH57" s="27" t="e">
        <f>AEH56/Справочно!AEG$5*1000000</f>
        <v>#DIV/0!</v>
      </c>
      <c r="AEI57" s="27" t="e">
        <f>AEI56/Справочно!AEH$5*1000000</f>
        <v>#DIV/0!</v>
      </c>
      <c r="AEJ57" s="27" t="e">
        <f>AEJ56/Справочно!AEI$5*1000000</f>
        <v>#DIV/0!</v>
      </c>
      <c r="AEK57" s="27" t="e">
        <f>AEK56/Справочно!AEJ$5*1000000</f>
        <v>#DIV/0!</v>
      </c>
      <c r="AEL57" s="27" t="e">
        <f>AEL56/Справочно!AEK$5*1000000</f>
        <v>#DIV/0!</v>
      </c>
      <c r="AEM57" s="27" t="e">
        <f>AEM56/Справочно!AEL$5*1000000</f>
        <v>#DIV/0!</v>
      </c>
      <c r="AEN57" s="27" t="e">
        <f>AEN56/Справочно!AEM$5*1000000</f>
        <v>#DIV/0!</v>
      </c>
      <c r="AEO57" s="27" t="e">
        <f>AEO56/Справочно!AEN$5*1000000</f>
        <v>#DIV/0!</v>
      </c>
      <c r="AEP57" s="27" t="e">
        <f>AEP56/Справочно!AEO$5*1000000</f>
        <v>#DIV/0!</v>
      </c>
      <c r="AEQ57" s="27" t="e">
        <f>AEQ56/Справочно!AEP$5*1000000</f>
        <v>#DIV/0!</v>
      </c>
      <c r="AER57" s="27" t="e">
        <f>AER56/Справочно!AEQ$5*1000000</f>
        <v>#DIV/0!</v>
      </c>
      <c r="AES57" s="27" t="e">
        <f>AES56/Справочно!AER$5*1000000</f>
        <v>#DIV/0!</v>
      </c>
      <c r="AET57" s="27" t="e">
        <f>AET56/Справочно!AES$5*1000000</f>
        <v>#DIV/0!</v>
      </c>
      <c r="AEU57" s="27" t="e">
        <f>AEU56/Справочно!AET$5*1000000</f>
        <v>#DIV/0!</v>
      </c>
      <c r="AEV57" s="27" t="e">
        <f>AEV56/Справочно!AEU$5*1000000</f>
        <v>#DIV/0!</v>
      </c>
      <c r="AEW57" s="27" t="e">
        <f>AEW56/Справочно!AEV$5*1000000</f>
        <v>#DIV/0!</v>
      </c>
      <c r="AEX57" s="27" t="e">
        <f>AEX56/Справочно!AEW$5*1000000</f>
        <v>#DIV/0!</v>
      </c>
      <c r="AEY57" s="27" t="e">
        <f>AEY56/Справочно!AEX$5*1000000</f>
        <v>#DIV/0!</v>
      </c>
      <c r="AEZ57" s="27" t="e">
        <f>AEZ56/Справочно!AEY$5*1000000</f>
        <v>#DIV/0!</v>
      </c>
      <c r="AFA57" s="27" t="e">
        <f>AFA56/Справочно!AEZ$5*1000000</f>
        <v>#DIV/0!</v>
      </c>
      <c r="AFB57" s="27" t="e">
        <f>AFB56/Справочно!AFA$5*1000000</f>
        <v>#DIV/0!</v>
      </c>
      <c r="AFC57" s="27" t="e">
        <f>AFC56/Справочно!AFB$5*1000000</f>
        <v>#DIV/0!</v>
      </c>
      <c r="AFD57" s="27" t="e">
        <f>AFD56/Справочно!AFC$5*1000000</f>
        <v>#DIV/0!</v>
      </c>
      <c r="AFE57" s="27" t="e">
        <f>AFE56/Справочно!AFD$5*1000000</f>
        <v>#DIV/0!</v>
      </c>
      <c r="AFF57" s="27" t="e">
        <f>AFF56/Справочно!AFE$5*1000000</f>
        <v>#DIV/0!</v>
      </c>
      <c r="AFG57" s="27" t="e">
        <f>AFG56/Справочно!AFF$5*1000000</f>
        <v>#DIV/0!</v>
      </c>
      <c r="AFH57" s="27" t="e">
        <f>AFH56/Справочно!AFG$5*1000000</f>
        <v>#DIV/0!</v>
      </c>
      <c r="AFI57" s="27" t="e">
        <f>AFI56/Справочно!AFH$5*1000000</f>
        <v>#DIV/0!</v>
      </c>
      <c r="AFJ57" s="27" t="e">
        <f>AFJ56/Справочно!AFI$5*1000000</f>
        <v>#DIV/0!</v>
      </c>
      <c r="AFK57" s="27" t="e">
        <f>AFK56/Справочно!AFJ$5*1000000</f>
        <v>#DIV/0!</v>
      </c>
      <c r="AFL57" s="27" t="e">
        <f>AFL56/Справочно!AFK$5*1000000</f>
        <v>#DIV/0!</v>
      </c>
      <c r="AFM57" s="27" t="e">
        <f>AFM56/Справочно!AFL$5*1000000</f>
        <v>#DIV/0!</v>
      </c>
      <c r="AFN57" s="27" t="e">
        <f>AFN56/Справочно!AFM$5*1000000</f>
        <v>#DIV/0!</v>
      </c>
      <c r="AFO57" s="27" t="e">
        <f>AFO56/Справочно!AFN$5*1000000</f>
        <v>#DIV/0!</v>
      </c>
      <c r="AFP57" s="27" t="e">
        <f>AFP56/Справочно!AFO$5*1000000</f>
        <v>#DIV/0!</v>
      </c>
      <c r="AFQ57" s="27" t="e">
        <f>AFQ56/Справочно!AFP$5*1000000</f>
        <v>#DIV/0!</v>
      </c>
      <c r="AFR57" s="27" t="e">
        <f>AFR56/Справочно!AFQ$5*1000000</f>
        <v>#DIV/0!</v>
      </c>
      <c r="AFS57" s="27" t="e">
        <f>AFS56/Справочно!AFR$5*1000000</f>
        <v>#DIV/0!</v>
      </c>
      <c r="AFT57" s="27" t="e">
        <f>AFT56/Справочно!AFS$5*1000000</f>
        <v>#DIV/0!</v>
      </c>
      <c r="AFU57" s="27" t="e">
        <f>AFU56/Справочно!AFT$5*1000000</f>
        <v>#DIV/0!</v>
      </c>
      <c r="AFV57" s="27" t="e">
        <f>AFV56/Справочно!AFU$5*1000000</f>
        <v>#DIV/0!</v>
      </c>
      <c r="AFW57" s="27" t="e">
        <f>AFW56/Справочно!AFV$5*1000000</f>
        <v>#DIV/0!</v>
      </c>
      <c r="AFX57" s="27" t="e">
        <f>AFX56/Справочно!AFW$5*1000000</f>
        <v>#DIV/0!</v>
      </c>
      <c r="AFY57" s="27" t="e">
        <f>AFY56/Справочно!AFX$5*1000000</f>
        <v>#DIV/0!</v>
      </c>
      <c r="AFZ57" s="27" t="e">
        <f>AFZ56/Справочно!AFY$5*1000000</f>
        <v>#DIV/0!</v>
      </c>
      <c r="AGA57" s="27" t="e">
        <f>AGA56/Справочно!AFZ$5*1000000</f>
        <v>#DIV/0!</v>
      </c>
      <c r="AGB57" s="27" t="e">
        <f>AGB56/Справочно!AGA$5*1000000</f>
        <v>#DIV/0!</v>
      </c>
      <c r="AGC57" s="27" t="e">
        <f>AGC56/Справочно!AGB$5*1000000</f>
        <v>#DIV/0!</v>
      </c>
      <c r="AGD57" s="27" t="e">
        <f>AGD56/Справочно!AGC$5*1000000</f>
        <v>#DIV/0!</v>
      </c>
      <c r="AGE57" s="27" t="e">
        <f>AGE56/Справочно!AGD$5*1000000</f>
        <v>#DIV/0!</v>
      </c>
      <c r="AGF57" s="27" t="e">
        <f>AGF56/Справочно!AGE$5*1000000</f>
        <v>#DIV/0!</v>
      </c>
      <c r="AGG57" s="27" t="e">
        <f>AGG56/Справочно!AGF$5*1000000</f>
        <v>#DIV/0!</v>
      </c>
      <c r="AGH57" s="27" t="e">
        <f>AGH56/Справочно!AGG$5*1000000</f>
        <v>#DIV/0!</v>
      </c>
      <c r="AGI57" s="27" t="e">
        <f>AGI56/Справочно!AGH$5*1000000</f>
        <v>#DIV/0!</v>
      </c>
      <c r="AGJ57" s="27" t="e">
        <f>AGJ56/Справочно!AGI$5*1000000</f>
        <v>#DIV/0!</v>
      </c>
      <c r="AGK57" s="27" t="e">
        <f>AGK56/Справочно!AGJ$5*1000000</f>
        <v>#DIV/0!</v>
      </c>
      <c r="AGL57" s="27" t="e">
        <f>AGL56/Справочно!AGK$5*1000000</f>
        <v>#DIV/0!</v>
      </c>
      <c r="AGM57" s="27" t="e">
        <f>AGM56/Справочно!AGL$5*1000000</f>
        <v>#DIV/0!</v>
      </c>
      <c r="AGN57" s="27" t="e">
        <f>AGN56/Справочно!AGM$5*1000000</f>
        <v>#DIV/0!</v>
      </c>
      <c r="AGO57" s="27" t="e">
        <f>AGO56/Справочно!AGN$5*1000000</f>
        <v>#DIV/0!</v>
      </c>
      <c r="AGP57" s="27" t="e">
        <f>AGP56/Справочно!AGO$5*1000000</f>
        <v>#DIV/0!</v>
      </c>
      <c r="AGQ57" s="27" t="e">
        <f>AGQ56/Справочно!AGP$5*1000000</f>
        <v>#DIV/0!</v>
      </c>
      <c r="AGR57" s="27" t="e">
        <f>AGR56/Справочно!AGQ$5*1000000</f>
        <v>#DIV/0!</v>
      </c>
      <c r="AGS57" s="27" t="e">
        <f>AGS56/Справочно!AGR$5*1000000</f>
        <v>#DIV/0!</v>
      </c>
      <c r="AGT57" s="27" t="e">
        <f>AGT56/Справочно!AGS$5*1000000</f>
        <v>#DIV/0!</v>
      </c>
      <c r="AGU57" s="27" t="e">
        <f>AGU56/Справочно!AGT$5*1000000</f>
        <v>#DIV/0!</v>
      </c>
      <c r="AGV57" s="27" t="e">
        <f>AGV56/Справочно!AGU$5*1000000</f>
        <v>#DIV/0!</v>
      </c>
      <c r="AGW57" s="27" t="e">
        <f>AGW56/Справочно!AGV$5*1000000</f>
        <v>#DIV/0!</v>
      </c>
      <c r="AGX57" s="27" t="e">
        <f>AGX56/Справочно!AGW$5*1000000</f>
        <v>#DIV/0!</v>
      </c>
      <c r="AGY57" s="27" t="e">
        <f>AGY56/Справочно!AGX$5*1000000</f>
        <v>#DIV/0!</v>
      </c>
      <c r="AGZ57" s="27" t="e">
        <f>AGZ56/Справочно!AGY$5*1000000</f>
        <v>#DIV/0!</v>
      </c>
      <c r="AHA57" s="27" t="e">
        <f>AHA56/Справочно!AGZ$5*1000000</f>
        <v>#DIV/0!</v>
      </c>
      <c r="AHB57" s="27" t="e">
        <f>AHB56/Справочно!AHA$5*1000000</f>
        <v>#DIV/0!</v>
      </c>
      <c r="AHC57" s="27" t="e">
        <f>AHC56/Справочно!AHB$5*1000000</f>
        <v>#DIV/0!</v>
      </c>
      <c r="AHD57" s="27" t="e">
        <f>AHD56/Справочно!AHC$5*1000000</f>
        <v>#DIV/0!</v>
      </c>
      <c r="AHE57" s="27" t="e">
        <f>AHE56/Справочно!AHD$5*1000000</f>
        <v>#DIV/0!</v>
      </c>
      <c r="AHF57" s="27" t="e">
        <f>AHF56/Справочно!AHE$5*1000000</f>
        <v>#DIV/0!</v>
      </c>
      <c r="AHG57" s="27" t="e">
        <f>AHG56/Справочно!AHF$5*1000000</f>
        <v>#DIV/0!</v>
      </c>
      <c r="AHH57" s="27" t="e">
        <f>AHH56/Справочно!AHG$5*1000000</f>
        <v>#DIV/0!</v>
      </c>
      <c r="AHI57" s="27" t="e">
        <f>AHI56/Справочно!AHH$5*1000000</f>
        <v>#DIV/0!</v>
      </c>
      <c r="AHJ57" s="27" t="e">
        <f>AHJ56/Справочно!AHI$5*1000000</f>
        <v>#DIV/0!</v>
      </c>
      <c r="AHK57" s="27" t="e">
        <f>AHK56/Справочно!AHJ$5*1000000</f>
        <v>#DIV/0!</v>
      </c>
      <c r="AHL57" s="27" t="e">
        <f>AHL56/Справочно!AHK$5*1000000</f>
        <v>#DIV/0!</v>
      </c>
      <c r="AHM57" s="27" t="e">
        <f>AHM56/Справочно!AHL$5*1000000</f>
        <v>#DIV/0!</v>
      </c>
      <c r="AHN57" s="27" t="e">
        <f>AHN56/Справочно!AHM$5*1000000</f>
        <v>#DIV/0!</v>
      </c>
      <c r="AHO57" s="27" t="e">
        <f>AHO56/Справочно!AHN$5*1000000</f>
        <v>#DIV/0!</v>
      </c>
      <c r="AHP57" s="27" t="e">
        <f>AHP56/Справочно!AHO$5*1000000</f>
        <v>#DIV/0!</v>
      </c>
      <c r="AHQ57" s="27" t="e">
        <f>AHQ56/Справочно!AHP$5*1000000</f>
        <v>#DIV/0!</v>
      </c>
      <c r="AHR57" s="27" t="e">
        <f>AHR56/Справочно!AHQ$5*1000000</f>
        <v>#DIV/0!</v>
      </c>
      <c r="AHS57" s="27" t="e">
        <f>AHS56/Справочно!AHR$5*1000000</f>
        <v>#DIV/0!</v>
      </c>
      <c r="AHT57" s="27" t="e">
        <f>AHT56/Справочно!AHS$5*1000000</f>
        <v>#DIV/0!</v>
      </c>
      <c r="AHU57" s="27" t="e">
        <f>AHU56/Справочно!AHT$5*1000000</f>
        <v>#DIV/0!</v>
      </c>
      <c r="AHV57" s="27" t="e">
        <f>AHV56/Справочно!AHU$5*1000000</f>
        <v>#DIV/0!</v>
      </c>
      <c r="AHW57" s="27" t="e">
        <f>AHW56/Справочно!AHV$5*1000000</f>
        <v>#DIV/0!</v>
      </c>
      <c r="AHX57" s="27" t="e">
        <f>AHX56/Справочно!AHW$5*1000000</f>
        <v>#DIV/0!</v>
      </c>
      <c r="AHY57" s="27" t="e">
        <f>AHY56/Справочно!AHX$5*1000000</f>
        <v>#DIV/0!</v>
      </c>
      <c r="AHZ57" s="27" t="e">
        <f>AHZ56/Справочно!AHY$5*1000000</f>
        <v>#DIV/0!</v>
      </c>
      <c r="AIA57" s="27" t="e">
        <f>AIA56/Справочно!AHZ$5*1000000</f>
        <v>#DIV/0!</v>
      </c>
      <c r="AIB57" s="27" t="e">
        <f>AIB56/Справочно!AIA$5*1000000</f>
        <v>#DIV/0!</v>
      </c>
      <c r="AIC57" s="27" t="e">
        <f>AIC56/Справочно!AIB$5*1000000</f>
        <v>#DIV/0!</v>
      </c>
      <c r="AID57" s="27" t="e">
        <f>AID56/Справочно!AIC$5*1000000</f>
        <v>#DIV/0!</v>
      </c>
      <c r="AIE57" s="27" t="e">
        <f>AIE56/Справочно!AID$5*1000000</f>
        <v>#DIV/0!</v>
      </c>
      <c r="AIF57" s="27" t="e">
        <f>AIF56/Справочно!AIE$5*1000000</f>
        <v>#DIV/0!</v>
      </c>
      <c r="AIG57" s="27" t="e">
        <f>AIG56/Справочно!AIF$5*1000000</f>
        <v>#DIV/0!</v>
      </c>
      <c r="AIH57" s="27" t="e">
        <f>AIH56/Справочно!AIG$5*1000000</f>
        <v>#DIV/0!</v>
      </c>
      <c r="AII57" s="27" t="e">
        <f>AII56/Справочно!AIH$5*1000000</f>
        <v>#DIV/0!</v>
      </c>
      <c r="AIJ57" s="27" t="e">
        <f>AIJ56/Справочно!AII$5*1000000</f>
        <v>#DIV/0!</v>
      </c>
      <c r="AIK57" s="27" t="e">
        <f>AIK56/Справочно!AIJ$5*1000000</f>
        <v>#DIV/0!</v>
      </c>
      <c r="AIL57" s="27" t="e">
        <f>AIL56/Справочно!AIK$5*1000000</f>
        <v>#DIV/0!</v>
      </c>
      <c r="AIM57" s="27" t="e">
        <f>AIM56/Справочно!AIL$5*1000000</f>
        <v>#DIV/0!</v>
      </c>
      <c r="AIN57" s="27" t="e">
        <f>AIN56/Справочно!AIM$5*1000000</f>
        <v>#DIV/0!</v>
      </c>
      <c r="AIO57" s="27" t="e">
        <f>AIO56/Справочно!AIN$5*1000000</f>
        <v>#DIV/0!</v>
      </c>
      <c r="AIP57" s="27" t="e">
        <f>AIP56/Справочно!AIO$5*1000000</f>
        <v>#DIV/0!</v>
      </c>
      <c r="AIQ57" s="27" t="e">
        <f>AIQ56/Справочно!AIP$5*1000000</f>
        <v>#DIV/0!</v>
      </c>
      <c r="AIR57" s="27" t="e">
        <f>AIR56/Справочно!AIQ$5*1000000</f>
        <v>#DIV/0!</v>
      </c>
      <c r="AIS57" s="27" t="e">
        <f>AIS56/Справочно!AIR$5*1000000</f>
        <v>#DIV/0!</v>
      </c>
      <c r="AIT57" s="27" t="e">
        <f>AIT56/Справочно!AIS$5*1000000</f>
        <v>#DIV/0!</v>
      </c>
      <c r="AIU57" s="27" t="e">
        <f>AIU56/Справочно!AIT$5*1000000</f>
        <v>#DIV/0!</v>
      </c>
      <c r="AIV57" s="27" t="e">
        <f>AIV56/Справочно!AIU$5*1000000</f>
        <v>#DIV/0!</v>
      </c>
      <c r="AIW57" s="27" t="e">
        <f>AIW56/Справочно!AIV$5*1000000</f>
        <v>#DIV/0!</v>
      </c>
      <c r="AIX57" s="27" t="e">
        <f>AIX56/Справочно!AIW$5*1000000</f>
        <v>#DIV/0!</v>
      </c>
      <c r="AIY57" s="27" t="e">
        <f>AIY56/Справочно!AIX$5*1000000</f>
        <v>#DIV/0!</v>
      </c>
      <c r="AIZ57" s="27" t="e">
        <f>AIZ56/Справочно!AIY$5*1000000</f>
        <v>#DIV/0!</v>
      </c>
      <c r="AJA57" s="27" t="e">
        <f>AJA56/Справочно!AIZ$5*1000000</f>
        <v>#DIV/0!</v>
      </c>
      <c r="AJB57" s="27" t="e">
        <f>AJB56/Справочно!AJA$5*1000000</f>
        <v>#DIV/0!</v>
      </c>
      <c r="AJC57" s="27" t="e">
        <f>AJC56/Справочно!AJB$5*1000000</f>
        <v>#DIV/0!</v>
      </c>
      <c r="AJD57" s="27" t="e">
        <f>AJD56/Справочно!AJC$5*1000000</f>
        <v>#DIV/0!</v>
      </c>
      <c r="AJE57" s="27" t="e">
        <f>AJE56/Справочно!AJD$5*1000000</f>
        <v>#DIV/0!</v>
      </c>
      <c r="AJF57" s="27" t="e">
        <f>AJF56/Справочно!AJE$5*1000000</f>
        <v>#DIV/0!</v>
      </c>
      <c r="AJG57" s="27" t="e">
        <f>AJG56/Справочно!AJF$5*1000000</f>
        <v>#DIV/0!</v>
      </c>
      <c r="AJH57" s="27" t="e">
        <f>AJH56/Справочно!AJG$5*1000000</f>
        <v>#DIV/0!</v>
      </c>
      <c r="AJI57" s="27" t="e">
        <f>AJI56/Справочно!AJH$5*1000000</f>
        <v>#DIV/0!</v>
      </c>
      <c r="AJJ57" s="27" t="e">
        <f>AJJ56/Справочно!AJI$5*1000000</f>
        <v>#DIV/0!</v>
      </c>
      <c r="AJK57" s="27" t="e">
        <f>AJK56/Справочно!AJJ$5*1000000</f>
        <v>#DIV/0!</v>
      </c>
      <c r="AJL57" s="27" t="e">
        <f>AJL56/Справочно!AJK$5*1000000</f>
        <v>#DIV/0!</v>
      </c>
      <c r="AJM57" s="27" t="e">
        <f>AJM56/Справочно!AJL$5*1000000</f>
        <v>#DIV/0!</v>
      </c>
      <c r="AJN57" s="27" t="e">
        <f>AJN56/Справочно!AJM$5*1000000</f>
        <v>#DIV/0!</v>
      </c>
      <c r="AJO57" s="27" t="e">
        <f>AJO56/Справочно!AJN$5*1000000</f>
        <v>#DIV/0!</v>
      </c>
      <c r="AJP57" s="27" t="e">
        <f>AJP56/Справочно!AJO$5*1000000</f>
        <v>#DIV/0!</v>
      </c>
      <c r="AJQ57" s="27" t="e">
        <f>AJQ56/Справочно!AJP$5*1000000</f>
        <v>#DIV/0!</v>
      </c>
      <c r="AJR57" s="27" t="e">
        <f>AJR56/Справочно!AJQ$5*1000000</f>
        <v>#DIV/0!</v>
      </c>
      <c r="AJS57" s="27" t="e">
        <f>AJS56/Справочно!AJR$5*1000000</f>
        <v>#DIV/0!</v>
      </c>
      <c r="AJT57" s="27" t="e">
        <f>AJT56/Справочно!AJS$5*1000000</f>
        <v>#DIV/0!</v>
      </c>
      <c r="AJU57" s="27" t="e">
        <f>AJU56/Справочно!AJT$5*1000000</f>
        <v>#DIV/0!</v>
      </c>
      <c r="AJV57" s="27" t="e">
        <f>AJV56/Справочно!AJU$5*1000000</f>
        <v>#DIV/0!</v>
      </c>
      <c r="AJW57" s="27" t="e">
        <f>AJW56/Справочно!AJV$5*1000000</f>
        <v>#DIV/0!</v>
      </c>
      <c r="AJX57" s="27" t="e">
        <f>AJX56/Справочно!AJW$5*1000000</f>
        <v>#DIV/0!</v>
      </c>
      <c r="AJY57" s="27" t="e">
        <f>AJY56/Справочно!AJX$5*1000000</f>
        <v>#DIV/0!</v>
      </c>
      <c r="AJZ57" s="27" t="e">
        <f>AJZ56/Справочно!AJY$5*1000000</f>
        <v>#DIV/0!</v>
      </c>
      <c r="AKA57" s="27" t="e">
        <f>AKA56/Справочно!AJZ$5*1000000</f>
        <v>#DIV/0!</v>
      </c>
      <c r="AKB57" s="27" t="e">
        <f>AKB56/Справочно!AKA$5*1000000</f>
        <v>#DIV/0!</v>
      </c>
      <c r="AKC57" s="27" t="e">
        <f>AKC56/Справочно!AKB$5*1000000</f>
        <v>#DIV/0!</v>
      </c>
      <c r="AKD57" s="27" t="e">
        <f>AKD56/Справочно!AKC$5*1000000</f>
        <v>#DIV/0!</v>
      </c>
      <c r="AKE57" s="27" t="e">
        <f>AKE56/Справочно!AKD$5*1000000</f>
        <v>#DIV/0!</v>
      </c>
      <c r="AKF57" s="27" t="e">
        <f>AKF56/Справочно!AKE$5*1000000</f>
        <v>#DIV/0!</v>
      </c>
      <c r="AKG57" s="27" t="e">
        <f>AKG56/Справочно!AKF$5*1000000</f>
        <v>#DIV/0!</v>
      </c>
      <c r="AKH57" s="27" t="e">
        <f>AKH56/Справочно!AKG$5*1000000</f>
        <v>#DIV/0!</v>
      </c>
      <c r="AKI57" s="27" t="e">
        <f>AKI56/Справочно!AKH$5*1000000</f>
        <v>#DIV/0!</v>
      </c>
      <c r="AKJ57" s="27" t="e">
        <f>AKJ56/Справочно!AKI$5*1000000</f>
        <v>#DIV/0!</v>
      </c>
      <c r="AKK57" s="27" t="e">
        <f>AKK56/Справочно!AKJ$5*1000000</f>
        <v>#DIV/0!</v>
      </c>
      <c r="AKL57" s="27" t="e">
        <f>AKL56/Справочно!AKK$5*1000000</f>
        <v>#DIV/0!</v>
      </c>
      <c r="AKM57" s="27" t="e">
        <f>AKM56/Справочно!AKL$5*1000000</f>
        <v>#DIV/0!</v>
      </c>
      <c r="AKN57" s="27" t="e">
        <f>AKN56/Справочно!AKM$5*1000000</f>
        <v>#DIV/0!</v>
      </c>
      <c r="AKO57" s="27" t="e">
        <f>AKO56/Справочно!AKN$5*1000000</f>
        <v>#DIV/0!</v>
      </c>
      <c r="AKP57" s="27" t="e">
        <f>AKP56/Справочно!AKO$5*1000000</f>
        <v>#DIV/0!</v>
      </c>
      <c r="AKQ57" s="27" t="e">
        <f>AKQ56/Справочно!AKP$5*1000000</f>
        <v>#DIV/0!</v>
      </c>
      <c r="AKR57" s="27" t="e">
        <f>AKR56/Справочно!AKQ$5*1000000</f>
        <v>#DIV/0!</v>
      </c>
      <c r="AKS57" s="27" t="e">
        <f>AKS56/Справочно!AKR$5*1000000</f>
        <v>#DIV/0!</v>
      </c>
      <c r="AKT57" s="27" t="e">
        <f>AKT56/Справочно!AKS$5*1000000</f>
        <v>#DIV/0!</v>
      </c>
      <c r="AKU57" s="27" t="e">
        <f>AKU56/Справочно!AKT$5*1000000</f>
        <v>#DIV/0!</v>
      </c>
      <c r="AKV57" s="27" t="e">
        <f>AKV56/Справочно!AKU$5*1000000</f>
        <v>#DIV/0!</v>
      </c>
      <c r="AKW57" s="27" t="e">
        <f>AKW56/Справочно!AKV$5*1000000</f>
        <v>#DIV/0!</v>
      </c>
      <c r="AKX57" s="27" t="e">
        <f>AKX56/Справочно!AKW$5*1000000</f>
        <v>#DIV/0!</v>
      </c>
      <c r="AKY57" s="27" t="e">
        <f>AKY56/Справочно!AKX$5*1000000</f>
        <v>#DIV/0!</v>
      </c>
      <c r="AKZ57" s="27" t="e">
        <f>AKZ56/Справочно!AKY$5*1000000</f>
        <v>#DIV/0!</v>
      </c>
      <c r="ALA57" s="27" t="e">
        <f>ALA56/Справочно!AKZ$5*1000000</f>
        <v>#DIV/0!</v>
      </c>
      <c r="ALB57" s="27" t="e">
        <f>ALB56/Справочно!ALA$5*1000000</f>
        <v>#DIV/0!</v>
      </c>
      <c r="ALC57" s="27" t="e">
        <f>ALC56/Справочно!ALB$5*1000000</f>
        <v>#DIV/0!</v>
      </c>
      <c r="ALD57" s="27" t="e">
        <f>ALD56/Справочно!ALC$5*1000000</f>
        <v>#DIV/0!</v>
      </c>
      <c r="ALE57" s="27" t="e">
        <f>ALE56/Справочно!ALD$5*1000000</f>
        <v>#DIV/0!</v>
      </c>
      <c r="ALF57" s="27" t="e">
        <f>ALF56/Справочно!ALE$5*1000000</f>
        <v>#DIV/0!</v>
      </c>
      <c r="ALG57" s="27" t="e">
        <f>ALG56/Справочно!ALF$5*1000000</f>
        <v>#DIV/0!</v>
      </c>
      <c r="ALH57" s="27" t="e">
        <f>ALH56/Справочно!ALG$5*1000000</f>
        <v>#DIV/0!</v>
      </c>
      <c r="ALI57" s="27" t="e">
        <f>ALI56/Справочно!ALH$5*1000000</f>
        <v>#DIV/0!</v>
      </c>
      <c r="ALJ57" s="27" t="e">
        <f>ALJ56/Справочно!ALI$5*1000000</f>
        <v>#DIV/0!</v>
      </c>
      <c r="ALK57" s="27" t="e">
        <f>ALK56/Справочно!ALJ$5*1000000</f>
        <v>#DIV/0!</v>
      </c>
      <c r="ALL57" s="27" t="e">
        <f>ALL56/Справочно!ALK$5*1000000</f>
        <v>#DIV/0!</v>
      </c>
      <c r="ALM57" s="27" t="e">
        <f>ALM56/Справочно!ALL$5*1000000</f>
        <v>#DIV/0!</v>
      </c>
      <c r="ALN57" s="27" t="e">
        <f>ALN56/Справочно!ALM$5*1000000</f>
        <v>#DIV/0!</v>
      </c>
      <c r="ALO57" s="27" t="e">
        <f>ALO56/Справочно!ALN$5*1000000</f>
        <v>#DIV/0!</v>
      </c>
      <c r="ALP57" s="27" t="e">
        <f>ALP56/Справочно!ALO$5*1000000</f>
        <v>#DIV/0!</v>
      </c>
      <c r="ALQ57" s="27" t="e">
        <f>ALQ56/Справочно!ALP$5*1000000</f>
        <v>#DIV/0!</v>
      </c>
      <c r="ALR57" s="27" t="e">
        <f>ALR56/Справочно!ALQ$5*1000000</f>
        <v>#DIV/0!</v>
      </c>
      <c r="ALS57" s="27" t="e">
        <f>ALS56/Справочно!ALR$5*1000000</f>
        <v>#DIV/0!</v>
      </c>
      <c r="ALT57" s="27" t="e">
        <f>ALT56/Справочно!ALS$5*1000000</f>
        <v>#DIV/0!</v>
      </c>
      <c r="ALU57" s="27" t="e">
        <f>ALU56/Справочно!ALT$5*1000000</f>
        <v>#DIV/0!</v>
      </c>
      <c r="ALV57" s="27" t="e">
        <f>ALV56/Справочно!ALU$5*1000000</f>
        <v>#DIV/0!</v>
      </c>
      <c r="ALW57" s="27" t="e">
        <f>ALW56/Справочно!ALV$5*1000000</f>
        <v>#DIV/0!</v>
      </c>
      <c r="ALX57" s="27" t="e">
        <f>ALX56/Справочно!ALW$5*1000000</f>
        <v>#DIV/0!</v>
      </c>
      <c r="ALY57" s="27" t="e">
        <f>ALY56/Справочно!ALX$5*1000000</f>
        <v>#DIV/0!</v>
      </c>
      <c r="ALZ57" s="27" t="e">
        <f>ALZ56/Справочно!ALY$5*1000000</f>
        <v>#DIV/0!</v>
      </c>
      <c r="AMA57" s="27" t="e">
        <f>AMA56/Справочно!ALZ$5*1000000</f>
        <v>#DIV/0!</v>
      </c>
      <c r="AMB57" s="27" t="e">
        <f>AMB56/Справочно!AMA$5*1000000</f>
        <v>#DIV/0!</v>
      </c>
      <c r="AMC57" s="27" t="e">
        <f>AMC56/Справочно!AMB$5*1000000</f>
        <v>#DIV/0!</v>
      </c>
      <c r="AMD57" s="27" t="e">
        <f>AMD56/Справочно!AMC$5*1000000</f>
        <v>#DIV/0!</v>
      </c>
      <c r="AME57" s="27" t="e">
        <f>AME56/Справочно!AMD$5*1000000</f>
        <v>#DIV/0!</v>
      </c>
      <c r="AMF57" s="27" t="e">
        <f>AMF56/Справочно!AME$5*1000000</f>
        <v>#DIV/0!</v>
      </c>
      <c r="AMG57" s="27" t="e">
        <f>AMG56/Справочно!AMF$5*1000000</f>
        <v>#DIV/0!</v>
      </c>
      <c r="AMH57" s="27" t="e">
        <f>AMH56/Справочно!AMG$5*1000000</f>
        <v>#DIV/0!</v>
      </c>
      <c r="AMI57" s="27" t="e">
        <f>AMI56/Справочно!AMH$5*1000000</f>
        <v>#DIV/0!</v>
      </c>
      <c r="AMJ57" s="27" t="e">
        <f>AMJ56/Справочно!AMI$5*1000000</f>
        <v>#DIV/0!</v>
      </c>
      <c r="AMK57" s="27" t="e">
        <f>AMK56/Справочно!AMJ$5*1000000</f>
        <v>#DIV/0!</v>
      </c>
      <c r="AML57" s="27" t="e">
        <f>AML56/Справочно!AMK$5*1000000</f>
        <v>#DIV/0!</v>
      </c>
      <c r="AMM57" s="27" t="e">
        <f>AMM56/Справочно!AML$5*1000000</f>
        <v>#DIV/0!</v>
      </c>
      <c r="AMN57" s="27" t="e">
        <f>AMN56/Справочно!AMM$5*1000000</f>
        <v>#DIV/0!</v>
      </c>
      <c r="AMO57" s="27" t="e">
        <f>AMO56/Справочно!AMN$5*1000000</f>
        <v>#DIV/0!</v>
      </c>
      <c r="AMP57" s="27" t="e">
        <f>AMP56/Справочно!AMO$5*1000000</f>
        <v>#DIV/0!</v>
      </c>
      <c r="AMQ57" s="27" t="e">
        <f>AMQ56/Справочно!AMP$5*1000000</f>
        <v>#DIV/0!</v>
      </c>
      <c r="AMR57" s="27" t="e">
        <f>AMR56/Справочно!AMQ$5*1000000</f>
        <v>#DIV/0!</v>
      </c>
      <c r="AMS57" s="27" t="e">
        <f>AMS56/Справочно!AMR$5*1000000</f>
        <v>#DIV/0!</v>
      </c>
      <c r="AMT57" s="27" t="e">
        <f>AMT56/Справочно!AMS$5*1000000</f>
        <v>#DIV/0!</v>
      </c>
      <c r="AMU57" s="27" t="e">
        <f>AMU56/Справочно!AMT$5*1000000</f>
        <v>#DIV/0!</v>
      </c>
      <c r="AMV57" s="27" t="e">
        <f>AMV56/Справочно!AMU$5*1000000</f>
        <v>#DIV/0!</v>
      </c>
      <c r="AMW57" s="27" t="e">
        <f>AMW56/Справочно!AMV$5*1000000</f>
        <v>#DIV/0!</v>
      </c>
      <c r="AMX57" s="27" t="e">
        <f>AMX56/Справочно!AMW$5*1000000</f>
        <v>#DIV/0!</v>
      </c>
      <c r="AMY57" s="27" t="e">
        <f>AMY56/Справочно!AMX$5*1000000</f>
        <v>#DIV/0!</v>
      </c>
      <c r="AMZ57" s="27" t="e">
        <f>AMZ56/Справочно!AMY$5*1000000</f>
        <v>#DIV/0!</v>
      </c>
      <c r="ANA57" s="27" t="e">
        <f>ANA56/Справочно!AMZ$5*1000000</f>
        <v>#DIV/0!</v>
      </c>
      <c r="ANB57" s="27" t="e">
        <f>ANB56/Справочно!ANA$5*1000000</f>
        <v>#DIV/0!</v>
      </c>
      <c r="ANC57" s="27" t="e">
        <f>ANC56/Справочно!ANB$5*1000000</f>
        <v>#DIV/0!</v>
      </c>
      <c r="AND57" s="27" t="e">
        <f>AND56/Справочно!ANC$5*1000000</f>
        <v>#DIV/0!</v>
      </c>
      <c r="ANE57" s="27" t="e">
        <f>ANE56/Справочно!AND$5*1000000</f>
        <v>#DIV/0!</v>
      </c>
      <c r="ANF57" s="27" t="e">
        <f>ANF56/Справочно!ANE$5*1000000</f>
        <v>#DIV/0!</v>
      </c>
      <c r="ANG57" s="27" t="e">
        <f>ANG56/Справочно!ANF$5*1000000</f>
        <v>#DIV/0!</v>
      </c>
      <c r="ANH57" s="27" t="e">
        <f>ANH56/Справочно!ANG$5*1000000</f>
        <v>#DIV/0!</v>
      </c>
      <c r="ANI57" s="27" t="e">
        <f>ANI56/Справочно!ANH$5*1000000</f>
        <v>#DIV/0!</v>
      </c>
      <c r="ANJ57" s="27" t="e">
        <f>ANJ56/Справочно!ANI$5*1000000</f>
        <v>#DIV/0!</v>
      </c>
      <c r="ANK57" s="27" t="e">
        <f>ANK56/Справочно!ANJ$5*1000000</f>
        <v>#DIV/0!</v>
      </c>
      <c r="ANL57" s="27" t="e">
        <f>ANL56/Справочно!ANK$5*1000000</f>
        <v>#DIV/0!</v>
      </c>
      <c r="ANM57" s="27" t="e">
        <f>ANM56/Справочно!ANL$5*1000000</f>
        <v>#DIV/0!</v>
      </c>
      <c r="ANN57" s="27" t="e">
        <f>ANN56/Справочно!ANM$5*1000000</f>
        <v>#DIV/0!</v>
      </c>
      <c r="ANO57" s="27" t="e">
        <f>ANO56/Справочно!ANN$5*1000000</f>
        <v>#DIV/0!</v>
      </c>
      <c r="ANP57" s="27" t="e">
        <f>ANP56/Справочно!ANO$5*1000000</f>
        <v>#DIV/0!</v>
      </c>
      <c r="ANQ57" s="27" t="e">
        <f>ANQ56/Справочно!ANP$5*1000000</f>
        <v>#DIV/0!</v>
      </c>
      <c r="ANR57" s="27" t="e">
        <f>ANR56/Справочно!ANQ$5*1000000</f>
        <v>#DIV/0!</v>
      </c>
      <c r="ANS57" s="27" t="e">
        <f>ANS56/Справочно!ANR$5*1000000</f>
        <v>#DIV/0!</v>
      </c>
      <c r="ANT57" s="27" t="e">
        <f>ANT56/Справочно!ANS$5*1000000</f>
        <v>#DIV/0!</v>
      </c>
      <c r="ANU57" s="27" t="e">
        <f>ANU56/Справочно!ANT$5*1000000</f>
        <v>#DIV/0!</v>
      </c>
      <c r="ANV57" s="27" t="e">
        <f>ANV56/Справочно!ANU$5*1000000</f>
        <v>#DIV/0!</v>
      </c>
      <c r="ANW57" s="27" t="e">
        <f>ANW56/Справочно!ANV$5*1000000</f>
        <v>#DIV/0!</v>
      </c>
      <c r="ANX57" s="27" t="e">
        <f>ANX56/Справочно!ANW$5*1000000</f>
        <v>#DIV/0!</v>
      </c>
      <c r="ANY57" s="27" t="e">
        <f>ANY56/Справочно!ANX$5*1000000</f>
        <v>#DIV/0!</v>
      </c>
      <c r="ANZ57" s="27" t="e">
        <f>ANZ56/Справочно!ANY$5*1000000</f>
        <v>#DIV/0!</v>
      </c>
      <c r="AOA57" s="27" t="e">
        <f>AOA56/Справочно!ANZ$5*1000000</f>
        <v>#DIV/0!</v>
      </c>
      <c r="AOB57" s="27" t="e">
        <f>AOB56/Справочно!AOA$5*1000000</f>
        <v>#DIV/0!</v>
      </c>
      <c r="AOC57" s="27" t="e">
        <f>AOC56/Справочно!AOB$5*1000000</f>
        <v>#DIV/0!</v>
      </c>
      <c r="AOD57" s="27" t="e">
        <f>AOD56/Справочно!AOC$5*1000000</f>
        <v>#DIV/0!</v>
      </c>
      <c r="AOE57" s="27" t="e">
        <f>AOE56/Справочно!AOD$5*1000000</f>
        <v>#DIV/0!</v>
      </c>
      <c r="AOF57" s="27" t="e">
        <f>AOF56/Справочно!AOE$5*1000000</f>
        <v>#DIV/0!</v>
      </c>
      <c r="AOG57" s="27" t="e">
        <f>AOG56/Справочно!AOF$5*1000000</f>
        <v>#DIV/0!</v>
      </c>
      <c r="AOH57" s="27" t="e">
        <f>AOH56/Справочно!AOG$5*1000000</f>
        <v>#DIV/0!</v>
      </c>
      <c r="AOI57" s="27" t="e">
        <f>AOI56/Справочно!AOH$5*1000000</f>
        <v>#DIV/0!</v>
      </c>
      <c r="AOJ57" s="27" t="e">
        <f>AOJ56/Справочно!AOI$5*1000000</f>
        <v>#DIV/0!</v>
      </c>
      <c r="AOK57" s="27" t="e">
        <f>AOK56/Справочно!AOJ$5*1000000</f>
        <v>#DIV/0!</v>
      </c>
      <c r="AOL57" s="27" t="e">
        <f>AOL56/Справочно!AOK$5*1000000</f>
        <v>#DIV/0!</v>
      </c>
      <c r="AOM57" s="27" t="e">
        <f>AOM56/Справочно!AOL$5*1000000</f>
        <v>#DIV/0!</v>
      </c>
      <c r="AON57" s="27" t="e">
        <f>AON56/Справочно!AOM$5*1000000</f>
        <v>#DIV/0!</v>
      </c>
      <c r="AOO57" s="27" t="e">
        <f>AOO56/Справочно!AON$5*1000000</f>
        <v>#DIV/0!</v>
      </c>
      <c r="AOP57" s="27" t="e">
        <f>AOP56/Справочно!AOO$5*1000000</f>
        <v>#DIV/0!</v>
      </c>
      <c r="AOQ57" s="27" t="e">
        <f>AOQ56/Справочно!AOP$5*1000000</f>
        <v>#DIV/0!</v>
      </c>
      <c r="AOR57" s="27" t="e">
        <f>AOR56/Справочно!AOQ$5*1000000</f>
        <v>#DIV/0!</v>
      </c>
      <c r="AOS57" s="27" t="e">
        <f>AOS56/Справочно!AOR$5*1000000</f>
        <v>#DIV/0!</v>
      </c>
      <c r="AOT57" s="27" t="e">
        <f>AOT56/Справочно!AOS$5*1000000</f>
        <v>#DIV/0!</v>
      </c>
      <c r="AOU57" s="27" t="e">
        <f>AOU56/Справочно!AOT$5*1000000</f>
        <v>#DIV/0!</v>
      </c>
      <c r="AOV57" s="27" t="e">
        <f>AOV56/Справочно!AOU$5*1000000</f>
        <v>#DIV/0!</v>
      </c>
      <c r="AOW57" s="27" t="e">
        <f>AOW56/Справочно!AOV$5*1000000</f>
        <v>#DIV/0!</v>
      </c>
      <c r="AOX57" s="27" t="e">
        <f>AOX56/Справочно!AOW$5*1000000</f>
        <v>#DIV/0!</v>
      </c>
      <c r="AOY57" s="27" t="e">
        <f>AOY56/Справочно!AOX$5*1000000</f>
        <v>#DIV/0!</v>
      </c>
      <c r="AOZ57" s="27" t="e">
        <f>AOZ56/Справочно!AOY$5*1000000</f>
        <v>#DIV/0!</v>
      </c>
      <c r="APA57" s="27" t="e">
        <f>APA56/Справочно!AOZ$5*1000000</f>
        <v>#DIV/0!</v>
      </c>
      <c r="APB57" s="27" t="e">
        <f>APB56/Справочно!APA$5*1000000</f>
        <v>#DIV/0!</v>
      </c>
      <c r="APC57" s="27" t="e">
        <f>APC56/Справочно!APB$5*1000000</f>
        <v>#DIV/0!</v>
      </c>
      <c r="APD57" s="27" t="e">
        <f>APD56/Справочно!APC$5*1000000</f>
        <v>#DIV/0!</v>
      </c>
      <c r="APE57" s="27" t="e">
        <f>APE56/Справочно!APD$5*1000000</f>
        <v>#DIV/0!</v>
      </c>
      <c r="APF57" s="27" t="e">
        <f>APF56/Справочно!APE$5*1000000</f>
        <v>#DIV/0!</v>
      </c>
      <c r="APG57" s="27" t="e">
        <f>APG56/Справочно!APF$5*1000000</f>
        <v>#DIV/0!</v>
      </c>
      <c r="APH57" s="27" t="e">
        <f>APH56/Справочно!APG$5*1000000</f>
        <v>#DIV/0!</v>
      </c>
      <c r="API57" s="27" t="e">
        <f>API56/Справочно!APH$5*1000000</f>
        <v>#DIV/0!</v>
      </c>
      <c r="APJ57" s="27" t="e">
        <f>APJ56/Справочно!API$5*1000000</f>
        <v>#DIV/0!</v>
      </c>
      <c r="APK57" s="27" t="e">
        <f>APK56/Справочно!APJ$5*1000000</f>
        <v>#DIV/0!</v>
      </c>
      <c r="APL57" s="27" t="e">
        <f>APL56/Справочно!APK$5*1000000</f>
        <v>#DIV/0!</v>
      </c>
      <c r="APM57" s="27" t="e">
        <f>APM56/Справочно!APL$5*1000000</f>
        <v>#DIV/0!</v>
      </c>
      <c r="APN57" s="27" t="e">
        <f>APN56/Справочно!APM$5*1000000</f>
        <v>#DIV/0!</v>
      </c>
      <c r="APO57" s="27" t="e">
        <f>APO56/Справочно!APN$5*1000000</f>
        <v>#DIV/0!</v>
      </c>
      <c r="APP57" s="27" t="e">
        <f>APP56/Справочно!APO$5*1000000</f>
        <v>#DIV/0!</v>
      </c>
      <c r="APQ57" s="27" t="e">
        <f>APQ56/Справочно!APP$5*1000000</f>
        <v>#DIV/0!</v>
      </c>
      <c r="APR57" s="27" t="e">
        <f>APR56/Справочно!APQ$5*1000000</f>
        <v>#DIV/0!</v>
      </c>
      <c r="APS57" s="27" t="e">
        <f>APS56/Справочно!APR$5*1000000</f>
        <v>#DIV/0!</v>
      </c>
      <c r="APT57" s="27" t="e">
        <f>APT56/Справочно!APS$5*1000000</f>
        <v>#DIV/0!</v>
      </c>
      <c r="APU57" s="27" t="e">
        <f>APU56/Справочно!APT$5*1000000</f>
        <v>#DIV/0!</v>
      </c>
      <c r="APV57" s="27" t="e">
        <f>APV56/Справочно!APU$5*1000000</f>
        <v>#DIV/0!</v>
      </c>
      <c r="APW57" s="27" t="e">
        <f>APW56/Справочно!APV$5*1000000</f>
        <v>#DIV/0!</v>
      </c>
      <c r="APX57" s="27" t="e">
        <f>APX56/Справочно!APW$5*1000000</f>
        <v>#DIV/0!</v>
      </c>
      <c r="APY57" s="27" t="e">
        <f>APY56/Справочно!APX$5*1000000</f>
        <v>#DIV/0!</v>
      </c>
      <c r="APZ57" s="27" t="e">
        <f>APZ56/Справочно!APY$5*1000000</f>
        <v>#DIV/0!</v>
      </c>
      <c r="AQA57" s="27" t="e">
        <f>AQA56/Справочно!APZ$5*1000000</f>
        <v>#DIV/0!</v>
      </c>
      <c r="AQB57" s="27" t="e">
        <f>AQB56/Справочно!AQA$5*1000000</f>
        <v>#DIV/0!</v>
      </c>
      <c r="AQC57" s="27" t="e">
        <f>AQC56/Справочно!AQB$5*1000000</f>
        <v>#DIV/0!</v>
      </c>
      <c r="AQD57" s="27" t="e">
        <f>AQD56/Справочно!AQC$5*1000000</f>
        <v>#DIV/0!</v>
      </c>
      <c r="AQE57" s="27" t="e">
        <f>AQE56/Справочно!AQD$5*1000000</f>
        <v>#DIV/0!</v>
      </c>
      <c r="AQF57" s="27" t="e">
        <f>AQF56/Справочно!AQE$5*1000000</f>
        <v>#DIV/0!</v>
      </c>
      <c r="AQG57" s="27" t="e">
        <f>AQG56/Справочно!AQF$5*1000000</f>
        <v>#DIV/0!</v>
      </c>
      <c r="AQH57" s="27" t="e">
        <f>AQH56/Справочно!AQG$5*1000000</f>
        <v>#DIV/0!</v>
      </c>
      <c r="AQI57" s="27" t="e">
        <f>AQI56/Справочно!AQH$5*1000000</f>
        <v>#DIV/0!</v>
      </c>
      <c r="AQJ57" s="27" t="e">
        <f>AQJ56/Справочно!AQI$5*1000000</f>
        <v>#DIV/0!</v>
      </c>
      <c r="AQK57" s="27" t="e">
        <f>AQK56/Справочно!AQJ$5*1000000</f>
        <v>#DIV/0!</v>
      </c>
      <c r="AQL57" s="27" t="e">
        <f>AQL56/Справочно!AQK$5*1000000</f>
        <v>#DIV/0!</v>
      </c>
      <c r="AQM57" s="27" t="e">
        <f>AQM56/Справочно!AQL$5*1000000</f>
        <v>#DIV/0!</v>
      </c>
      <c r="AQN57" s="27" t="e">
        <f>AQN56/Справочно!AQM$5*1000000</f>
        <v>#DIV/0!</v>
      </c>
      <c r="AQO57" s="27" t="e">
        <f>AQO56/Справочно!AQN$5*1000000</f>
        <v>#DIV/0!</v>
      </c>
      <c r="AQP57" s="27" t="e">
        <f>AQP56/Справочно!AQO$5*1000000</f>
        <v>#DIV/0!</v>
      </c>
      <c r="AQQ57" s="27" t="e">
        <f>AQQ56/Справочно!AQP$5*1000000</f>
        <v>#DIV/0!</v>
      </c>
      <c r="AQR57" s="27" t="e">
        <f>AQR56/Справочно!AQQ$5*1000000</f>
        <v>#DIV/0!</v>
      </c>
      <c r="AQS57" s="27" t="e">
        <f>AQS56/Справочно!AQR$5*1000000</f>
        <v>#DIV/0!</v>
      </c>
      <c r="AQT57" s="27" t="e">
        <f>AQT56/Справочно!AQS$5*1000000</f>
        <v>#DIV/0!</v>
      </c>
      <c r="AQU57" s="27" t="e">
        <f>AQU56/Справочно!AQT$5*1000000</f>
        <v>#DIV/0!</v>
      </c>
      <c r="AQV57" s="27" t="e">
        <f>AQV56/Справочно!AQU$5*1000000</f>
        <v>#DIV/0!</v>
      </c>
      <c r="AQW57" s="27" t="e">
        <f>AQW56/Справочно!AQV$5*1000000</f>
        <v>#DIV/0!</v>
      </c>
      <c r="AQX57" s="27" t="e">
        <f>AQX56/Справочно!AQW$5*1000000</f>
        <v>#DIV/0!</v>
      </c>
      <c r="AQY57" s="27" t="e">
        <f>AQY56/Справочно!AQX$5*1000000</f>
        <v>#DIV/0!</v>
      </c>
      <c r="AQZ57" s="27" t="e">
        <f>AQZ56/Справочно!AQY$5*1000000</f>
        <v>#DIV/0!</v>
      </c>
      <c r="ARA57" s="27" t="e">
        <f>ARA56/Справочно!AQZ$5*1000000</f>
        <v>#DIV/0!</v>
      </c>
      <c r="ARB57" s="27" t="e">
        <f>ARB56/Справочно!ARA$5*1000000</f>
        <v>#DIV/0!</v>
      </c>
      <c r="ARC57" s="27" t="e">
        <f>ARC56/Справочно!ARB$5*1000000</f>
        <v>#DIV/0!</v>
      </c>
      <c r="ARD57" s="27" t="e">
        <f>ARD56/Справочно!ARC$5*1000000</f>
        <v>#DIV/0!</v>
      </c>
      <c r="ARE57" s="27" t="e">
        <f>ARE56/Справочно!ARD$5*1000000</f>
        <v>#DIV/0!</v>
      </c>
      <c r="ARF57" s="27" t="e">
        <f>ARF56/Справочно!ARE$5*1000000</f>
        <v>#DIV/0!</v>
      </c>
      <c r="ARG57" s="27" t="e">
        <f>ARG56/Справочно!ARF$5*1000000</f>
        <v>#DIV/0!</v>
      </c>
      <c r="ARH57" s="27" t="e">
        <f>ARH56/Справочно!ARG$5*1000000</f>
        <v>#DIV/0!</v>
      </c>
      <c r="ARI57" s="27" t="e">
        <f>ARI56/Справочно!ARH$5*1000000</f>
        <v>#DIV/0!</v>
      </c>
      <c r="ARJ57" s="27" t="e">
        <f>ARJ56/Справочно!ARI$5*1000000</f>
        <v>#DIV/0!</v>
      </c>
      <c r="ARK57" s="27" t="e">
        <f>ARK56/Справочно!ARJ$5*1000000</f>
        <v>#DIV/0!</v>
      </c>
      <c r="ARL57" s="27" t="e">
        <f>ARL56/Справочно!ARK$5*1000000</f>
        <v>#DIV/0!</v>
      </c>
      <c r="ARM57" s="27" t="e">
        <f>ARM56/Справочно!ARL$5*1000000</f>
        <v>#DIV/0!</v>
      </c>
      <c r="ARN57" s="27" t="e">
        <f>ARN56/Справочно!ARM$5*1000000</f>
        <v>#DIV/0!</v>
      </c>
      <c r="ARO57" s="27" t="e">
        <f>ARO56/Справочно!ARN$5*1000000</f>
        <v>#DIV/0!</v>
      </c>
      <c r="ARP57" s="27" t="e">
        <f>ARP56/Справочно!ARO$5*1000000</f>
        <v>#DIV/0!</v>
      </c>
      <c r="ARQ57" s="27" t="e">
        <f>ARQ56/Справочно!ARP$5*1000000</f>
        <v>#DIV/0!</v>
      </c>
      <c r="ARR57" s="27" t="e">
        <f>ARR56/Справочно!ARQ$5*1000000</f>
        <v>#DIV/0!</v>
      </c>
      <c r="ARS57" s="27" t="e">
        <f>ARS56/Справочно!ARR$5*1000000</f>
        <v>#DIV/0!</v>
      </c>
      <c r="ART57" s="27" t="e">
        <f>ART56/Справочно!ARS$5*1000000</f>
        <v>#DIV/0!</v>
      </c>
      <c r="ARU57" s="27" t="e">
        <f>ARU56/Справочно!ART$5*1000000</f>
        <v>#DIV/0!</v>
      </c>
      <c r="ARV57" s="27" t="e">
        <f>ARV56/Справочно!ARU$5*1000000</f>
        <v>#DIV/0!</v>
      </c>
      <c r="ARW57" s="27" t="e">
        <f>ARW56/Справочно!ARV$5*1000000</f>
        <v>#DIV/0!</v>
      </c>
      <c r="ARX57" s="27" t="e">
        <f>ARX56/Справочно!ARW$5*1000000</f>
        <v>#DIV/0!</v>
      </c>
      <c r="ARY57" s="27" t="e">
        <f>ARY56/Справочно!ARX$5*1000000</f>
        <v>#DIV/0!</v>
      </c>
      <c r="ARZ57" s="27" t="e">
        <f>ARZ56/Справочно!ARY$5*1000000</f>
        <v>#DIV/0!</v>
      </c>
      <c r="ASA57" s="27" t="e">
        <f>ASA56/Справочно!ARZ$5*1000000</f>
        <v>#DIV/0!</v>
      </c>
      <c r="ASB57" s="27" t="e">
        <f>ASB56/Справочно!ASA$5*1000000</f>
        <v>#DIV/0!</v>
      </c>
      <c r="ASC57" s="27" t="e">
        <f>ASC56/Справочно!ASB$5*1000000</f>
        <v>#DIV/0!</v>
      </c>
      <c r="ASD57" s="27" t="e">
        <f>ASD56/Справочно!ASC$5*1000000</f>
        <v>#DIV/0!</v>
      </c>
      <c r="ASE57" s="27" t="e">
        <f>ASE56/Справочно!ASD$5*1000000</f>
        <v>#DIV/0!</v>
      </c>
      <c r="ASF57" s="27" t="e">
        <f>ASF56/Справочно!ASE$5*1000000</f>
        <v>#DIV/0!</v>
      </c>
      <c r="ASG57" s="27" t="e">
        <f>ASG56/Справочно!ASF$5*1000000</f>
        <v>#DIV/0!</v>
      </c>
      <c r="ASH57" s="27" t="e">
        <f>ASH56/Справочно!ASG$5*1000000</f>
        <v>#DIV/0!</v>
      </c>
      <c r="ASI57" s="27" t="e">
        <f>ASI56/Справочно!ASH$5*1000000</f>
        <v>#DIV/0!</v>
      </c>
      <c r="ASJ57" s="27" t="e">
        <f>ASJ56/Справочно!ASI$5*1000000</f>
        <v>#DIV/0!</v>
      </c>
      <c r="ASK57" s="27" t="e">
        <f>ASK56/Справочно!ASJ$5*1000000</f>
        <v>#DIV/0!</v>
      </c>
      <c r="ASL57" s="27" t="e">
        <f>ASL56/Справочно!ASK$5*1000000</f>
        <v>#DIV/0!</v>
      </c>
      <c r="ASM57" s="27" t="e">
        <f>ASM56/Справочно!ASL$5*1000000</f>
        <v>#DIV/0!</v>
      </c>
      <c r="ASN57" s="27" t="e">
        <f>ASN56/Справочно!ASM$5*1000000</f>
        <v>#DIV/0!</v>
      </c>
      <c r="ASO57" s="27" t="e">
        <f>ASO56/Справочно!ASN$5*1000000</f>
        <v>#DIV/0!</v>
      </c>
      <c r="ASP57" s="27" t="e">
        <f>ASP56/Справочно!ASO$5*1000000</f>
        <v>#DIV/0!</v>
      </c>
      <c r="ASQ57" s="27" t="e">
        <f>ASQ56/Справочно!ASP$5*1000000</f>
        <v>#DIV/0!</v>
      </c>
      <c r="ASR57" s="27" t="e">
        <f>ASR56/Справочно!ASQ$5*1000000</f>
        <v>#DIV/0!</v>
      </c>
      <c r="ASS57" s="27" t="e">
        <f>ASS56/Справочно!ASR$5*1000000</f>
        <v>#DIV/0!</v>
      </c>
      <c r="AST57" s="27" t="e">
        <f>AST56/Справочно!ASS$5*1000000</f>
        <v>#DIV/0!</v>
      </c>
      <c r="ASU57" s="27" t="e">
        <f>ASU56/Справочно!AST$5*1000000</f>
        <v>#DIV/0!</v>
      </c>
      <c r="ASV57" s="27" t="e">
        <f>ASV56/Справочно!ASU$5*1000000</f>
        <v>#DIV/0!</v>
      </c>
      <c r="ASW57" s="27" t="e">
        <f>ASW56/Справочно!ASV$5*1000000</f>
        <v>#DIV/0!</v>
      </c>
      <c r="ASX57" s="27" t="e">
        <f>ASX56/Справочно!ASW$5*1000000</f>
        <v>#DIV/0!</v>
      </c>
      <c r="ASY57" s="27" t="e">
        <f>ASY56/Справочно!ASX$5*1000000</f>
        <v>#DIV/0!</v>
      </c>
      <c r="ASZ57" s="27" t="e">
        <f>ASZ56/Справочно!ASY$5*1000000</f>
        <v>#DIV/0!</v>
      </c>
      <c r="ATA57" s="27" t="e">
        <f>ATA56/Справочно!ASZ$5*1000000</f>
        <v>#DIV/0!</v>
      </c>
      <c r="ATB57" s="27" t="e">
        <f>ATB56/Справочно!ATA$5*1000000</f>
        <v>#DIV/0!</v>
      </c>
      <c r="ATC57" s="27" t="e">
        <f>ATC56/Справочно!ATB$5*1000000</f>
        <v>#DIV/0!</v>
      </c>
      <c r="ATD57" s="27" t="e">
        <f>ATD56/Справочно!ATC$5*1000000</f>
        <v>#DIV/0!</v>
      </c>
      <c r="ATE57" s="27" t="e">
        <f>ATE56/Справочно!ATD$5*1000000</f>
        <v>#DIV/0!</v>
      </c>
      <c r="ATF57" s="27" t="e">
        <f>ATF56/Справочно!ATE$5*1000000</f>
        <v>#DIV/0!</v>
      </c>
      <c r="ATG57" s="27" t="e">
        <f>ATG56/Справочно!ATF$5*1000000</f>
        <v>#DIV/0!</v>
      </c>
      <c r="ATH57" s="27" t="e">
        <f>ATH56/Справочно!ATG$5*1000000</f>
        <v>#DIV/0!</v>
      </c>
      <c r="ATI57" s="27" t="e">
        <f>ATI56/Справочно!ATH$5*1000000</f>
        <v>#DIV/0!</v>
      </c>
      <c r="ATJ57" s="27" t="e">
        <f>ATJ56/Справочно!ATI$5*1000000</f>
        <v>#DIV/0!</v>
      </c>
      <c r="ATK57" s="27" t="e">
        <f>ATK56/Справочно!ATJ$5*1000000</f>
        <v>#DIV/0!</v>
      </c>
      <c r="ATL57" s="27" t="e">
        <f>ATL56/Справочно!ATK$5*1000000</f>
        <v>#DIV/0!</v>
      </c>
      <c r="ATM57" s="27" t="e">
        <f>ATM56/Справочно!ATL$5*1000000</f>
        <v>#DIV/0!</v>
      </c>
      <c r="ATN57" s="27" t="e">
        <f>ATN56/Справочно!ATM$5*1000000</f>
        <v>#DIV/0!</v>
      </c>
      <c r="ATO57" s="27" t="e">
        <f>ATO56/Справочно!ATN$5*1000000</f>
        <v>#DIV/0!</v>
      </c>
      <c r="ATP57" s="27" t="e">
        <f>ATP56/Справочно!ATO$5*1000000</f>
        <v>#DIV/0!</v>
      </c>
      <c r="ATQ57" s="27" t="e">
        <f>ATQ56/Справочно!ATP$5*1000000</f>
        <v>#DIV/0!</v>
      </c>
      <c r="ATR57" s="27" t="e">
        <f>ATR56/Справочно!ATQ$5*1000000</f>
        <v>#DIV/0!</v>
      </c>
      <c r="ATS57" s="27" t="e">
        <f>ATS56/Справочно!ATR$5*1000000</f>
        <v>#DIV/0!</v>
      </c>
      <c r="ATT57" s="27" t="e">
        <f>ATT56/Справочно!ATS$5*1000000</f>
        <v>#DIV/0!</v>
      </c>
      <c r="ATU57" s="27" t="e">
        <f>ATU56/Справочно!ATT$5*1000000</f>
        <v>#DIV/0!</v>
      </c>
      <c r="ATV57" s="27" t="e">
        <f>ATV56/Справочно!ATU$5*1000000</f>
        <v>#DIV/0!</v>
      </c>
      <c r="ATW57" s="27" t="e">
        <f>ATW56/Справочно!ATV$5*1000000</f>
        <v>#DIV/0!</v>
      </c>
      <c r="ATX57" s="27" t="e">
        <f>ATX56/Справочно!ATW$5*1000000</f>
        <v>#DIV/0!</v>
      </c>
      <c r="ATY57" s="27" t="e">
        <f>ATY56/Справочно!ATX$5*1000000</f>
        <v>#DIV/0!</v>
      </c>
      <c r="ATZ57" s="27" t="e">
        <f>ATZ56/Справочно!ATY$5*1000000</f>
        <v>#DIV/0!</v>
      </c>
      <c r="AUA57" s="27" t="e">
        <f>AUA56/Справочно!ATZ$5*1000000</f>
        <v>#DIV/0!</v>
      </c>
      <c r="AUB57" s="27" t="e">
        <f>AUB56/Справочно!AUA$5*1000000</f>
        <v>#DIV/0!</v>
      </c>
      <c r="AUC57" s="27" t="e">
        <f>AUC56/Справочно!AUB$5*1000000</f>
        <v>#DIV/0!</v>
      </c>
      <c r="AUD57" s="27" t="e">
        <f>AUD56/Справочно!AUC$5*1000000</f>
        <v>#DIV/0!</v>
      </c>
      <c r="AUE57" s="27" t="e">
        <f>AUE56/Справочно!AUD$5*1000000</f>
        <v>#DIV/0!</v>
      </c>
      <c r="AUF57" s="27" t="e">
        <f>AUF56/Справочно!AUE$5*1000000</f>
        <v>#DIV/0!</v>
      </c>
      <c r="AUG57" s="27" t="e">
        <f>AUG56/Справочно!AUF$5*1000000</f>
        <v>#DIV/0!</v>
      </c>
      <c r="AUH57" s="27" t="e">
        <f>AUH56/Справочно!AUG$5*1000000</f>
        <v>#DIV/0!</v>
      </c>
      <c r="AUI57" s="27" t="e">
        <f>AUI56/Справочно!AUH$5*1000000</f>
        <v>#DIV/0!</v>
      </c>
      <c r="AUJ57" s="27" t="e">
        <f>AUJ56/Справочно!AUI$5*1000000</f>
        <v>#DIV/0!</v>
      </c>
      <c r="AUK57" s="27" t="e">
        <f>AUK56/Справочно!AUJ$5*1000000</f>
        <v>#DIV/0!</v>
      </c>
      <c r="AUL57" s="27" t="e">
        <f>AUL56/Справочно!AUK$5*1000000</f>
        <v>#DIV/0!</v>
      </c>
      <c r="AUM57" s="27" t="e">
        <f>AUM56/Справочно!AUL$5*1000000</f>
        <v>#DIV/0!</v>
      </c>
      <c r="AUN57" s="27" t="e">
        <f>AUN56/Справочно!AUM$5*1000000</f>
        <v>#DIV/0!</v>
      </c>
      <c r="AUO57" s="27" t="e">
        <f>AUO56/Справочно!AUN$5*1000000</f>
        <v>#DIV/0!</v>
      </c>
      <c r="AUP57" s="27" t="e">
        <f>AUP56/Справочно!AUO$5*1000000</f>
        <v>#DIV/0!</v>
      </c>
      <c r="AUQ57" s="27" t="e">
        <f>AUQ56/Справочно!AUP$5*1000000</f>
        <v>#DIV/0!</v>
      </c>
      <c r="AUR57" s="27" t="e">
        <f>AUR56/Справочно!AUQ$5*1000000</f>
        <v>#DIV/0!</v>
      </c>
      <c r="AUS57" s="27" t="e">
        <f>AUS56/Справочно!AUR$5*1000000</f>
        <v>#DIV/0!</v>
      </c>
      <c r="AUT57" s="27" t="e">
        <f>AUT56/Справочно!AUS$5*1000000</f>
        <v>#DIV/0!</v>
      </c>
      <c r="AUU57" s="27" t="e">
        <f>AUU56/Справочно!AUT$5*1000000</f>
        <v>#DIV/0!</v>
      </c>
      <c r="AUV57" s="27" t="e">
        <f>AUV56/Справочно!AUU$5*1000000</f>
        <v>#DIV/0!</v>
      </c>
      <c r="AUW57" s="27" t="e">
        <f>AUW56/Справочно!AUV$5*1000000</f>
        <v>#DIV/0!</v>
      </c>
      <c r="AUX57" s="27" t="e">
        <f>AUX56/Справочно!AUW$5*1000000</f>
        <v>#DIV/0!</v>
      </c>
      <c r="AUY57" s="27" t="e">
        <f>AUY56/Справочно!AUX$5*1000000</f>
        <v>#DIV/0!</v>
      </c>
      <c r="AUZ57" s="27" t="e">
        <f>AUZ56/Справочно!AUY$5*1000000</f>
        <v>#DIV/0!</v>
      </c>
      <c r="AVA57" s="27" t="e">
        <f>AVA56/Справочно!AUZ$5*1000000</f>
        <v>#DIV/0!</v>
      </c>
      <c r="AVB57" s="27" t="e">
        <f>AVB56/Справочно!AVA$5*1000000</f>
        <v>#DIV/0!</v>
      </c>
      <c r="AVC57" s="27" t="e">
        <f>AVC56/Справочно!AVB$5*1000000</f>
        <v>#DIV/0!</v>
      </c>
      <c r="AVD57" s="27" t="e">
        <f>AVD56/Справочно!AVC$5*1000000</f>
        <v>#DIV/0!</v>
      </c>
      <c r="AVE57" s="27" t="e">
        <f>AVE56/Справочно!AVD$5*1000000</f>
        <v>#DIV/0!</v>
      </c>
      <c r="AVF57" s="27" t="e">
        <f>AVF56/Справочно!AVE$5*1000000</f>
        <v>#DIV/0!</v>
      </c>
      <c r="AVG57" s="27" t="e">
        <f>AVG56/Справочно!AVF$5*1000000</f>
        <v>#DIV/0!</v>
      </c>
      <c r="AVH57" s="27" t="e">
        <f>AVH56/Справочно!AVG$5*1000000</f>
        <v>#DIV/0!</v>
      </c>
      <c r="AVI57" s="27" t="e">
        <f>AVI56/Справочно!AVH$5*1000000</f>
        <v>#DIV/0!</v>
      </c>
      <c r="AVJ57" s="27" t="e">
        <f>AVJ56/Справочно!AVI$5*1000000</f>
        <v>#DIV/0!</v>
      </c>
      <c r="AVK57" s="27" t="e">
        <f>AVK56/Справочно!AVJ$5*1000000</f>
        <v>#DIV/0!</v>
      </c>
      <c r="AVL57" s="27" t="e">
        <f>AVL56/Справочно!AVK$5*1000000</f>
        <v>#DIV/0!</v>
      </c>
      <c r="AVM57" s="27" t="e">
        <f>AVM56/Справочно!AVL$5*1000000</f>
        <v>#DIV/0!</v>
      </c>
      <c r="AVN57" s="27" t="e">
        <f>AVN56/Справочно!AVM$5*1000000</f>
        <v>#DIV/0!</v>
      </c>
      <c r="AVO57" s="27" t="e">
        <f>AVO56/Справочно!AVN$5*1000000</f>
        <v>#DIV/0!</v>
      </c>
      <c r="AVP57" s="27" t="e">
        <f>AVP56/Справочно!AVO$5*1000000</f>
        <v>#DIV/0!</v>
      </c>
      <c r="AVQ57" s="27" t="e">
        <f>AVQ56/Справочно!AVP$5*1000000</f>
        <v>#DIV/0!</v>
      </c>
      <c r="AVR57" s="27" t="e">
        <f>AVR56/Справочно!AVQ$5*1000000</f>
        <v>#DIV/0!</v>
      </c>
      <c r="AVS57" s="27" t="e">
        <f>AVS56/Справочно!AVR$5*1000000</f>
        <v>#DIV/0!</v>
      </c>
      <c r="AVT57" s="27" t="e">
        <f>AVT56/Справочно!AVS$5*1000000</f>
        <v>#DIV/0!</v>
      </c>
      <c r="AVU57" s="27" t="e">
        <f>AVU56/Справочно!AVT$5*1000000</f>
        <v>#DIV/0!</v>
      </c>
      <c r="AVV57" s="27" t="e">
        <f>AVV56/Справочно!AVU$5*1000000</f>
        <v>#DIV/0!</v>
      </c>
      <c r="AVW57" s="27" t="e">
        <f>AVW56/Справочно!AVV$5*1000000</f>
        <v>#DIV/0!</v>
      </c>
      <c r="AVX57" s="27" t="e">
        <f>AVX56/Справочно!AVW$5*1000000</f>
        <v>#DIV/0!</v>
      </c>
      <c r="AVY57" s="27" t="e">
        <f>AVY56/Справочно!AVX$5*1000000</f>
        <v>#DIV/0!</v>
      </c>
      <c r="AVZ57" s="27" t="e">
        <f>AVZ56/Справочно!AVY$5*1000000</f>
        <v>#DIV/0!</v>
      </c>
      <c r="AWA57" s="27" t="e">
        <f>AWA56/Справочно!AVZ$5*1000000</f>
        <v>#DIV/0!</v>
      </c>
      <c r="AWB57" s="27" t="e">
        <f>AWB56/Справочно!AWA$5*1000000</f>
        <v>#DIV/0!</v>
      </c>
      <c r="AWC57" s="27" t="e">
        <f>AWC56/Справочно!AWB$5*1000000</f>
        <v>#DIV/0!</v>
      </c>
      <c r="AWD57" s="27" t="e">
        <f>AWD56/Справочно!AWC$5*1000000</f>
        <v>#DIV/0!</v>
      </c>
      <c r="AWE57" s="27" t="e">
        <f>AWE56/Справочно!AWD$5*1000000</f>
        <v>#DIV/0!</v>
      </c>
      <c r="AWF57" s="27" t="e">
        <f>AWF56/Справочно!AWE$5*1000000</f>
        <v>#DIV/0!</v>
      </c>
      <c r="AWG57" s="27" t="e">
        <f>AWG56/Справочно!AWF$5*1000000</f>
        <v>#DIV/0!</v>
      </c>
      <c r="AWH57" s="27" t="e">
        <f>AWH56/Справочно!AWG$5*1000000</f>
        <v>#DIV/0!</v>
      </c>
      <c r="AWI57" s="27" t="e">
        <f>AWI56/Справочно!AWH$5*1000000</f>
        <v>#DIV/0!</v>
      </c>
      <c r="AWJ57" s="27" t="e">
        <f>AWJ56/Справочно!AWI$5*1000000</f>
        <v>#DIV/0!</v>
      </c>
      <c r="AWK57" s="27" t="e">
        <f>AWK56/Справочно!AWJ$5*1000000</f>
        <v>#DIV/0!</v>
      </c>
      <c r="AWL57" s="27" t="e">
        <f>AWL56/Справочно!AWK$5*1000000</f>
        <v>#DIV/0!</v>
      </c>
      <c r="AWM57" s="27" t="e">
        <f>AWM56/Справочно!AWL$5*1000000</f>
        <v>#DIV/0!</v>
      </c>
      <c r="AWN57" s="27" t="e">
        <f>AWN56/Справочно!AWM$5*1000000</f>
        <v>#DIV/0!</v>
      </c>
      <c r="AWO57" s="27" t="e">
        <f>AWO56/Справочно!AWN$5*1000000</f>
        <v>#DIV/0!</v>
      </c>
      <c r="AWP57" s="27" t="e">
        <f>AWP56/Справочно!AWO$5*1000000</f>
        <v>#DIV/0!</v>
      </c>
      <c r="AWQ57" s="27" t="e">
        <f>AWQ56/Справочно!AWP$5*1000000</f>
        <v>#DIV/0!</v>
      </c>
      <c r="AWR57" s="27" t="e">
        <f>AWR56/Справочно!AWQ$5*1000000</f>
        <v>#DIV/0!</v>
      </c>
      <c r="AWS57" s="27" t="e">
        <f>AWS56/Справочно!AWR$5*1000000</f>
        <v>#DIV/0!</v>
      </c>
      <c r="AWT57" s="27" t="e">
        <f>AWT56/Справочно!AWS$5*1000000</f>
        <v>#DIV/0!</v>
      </c>
      <c r="AWU57" s="27" t="e">
        <f>AWU56/Справочно!AWT$5*1000000</f>
        <v>#DIV/0!</v>
      </c>
      <c r="AWV57" s="27" t="e">
        <f>AWV56/Справочно!AWU$5*1000000</f>
        <v>#DIV/0!</v>
      </c>
      <c r="AWW57" s="27" t="e">
        <f>AWW56/Справочно!AWV$5*1000000</f>
        <v>#DIV/0!</v>
      </c>
      <c r="AWX57" s="27" t="e">
        <f>AWX56/Справочно!AWW$5*1000000</f>
        <v>#DIV/0!</v>
      </c>
      <c r="AWY57" s="27" t="e">
        <f>AWY56/Справочно!AWX$5*1000000</f>
        <v>#DIV/0!</v>
      </c>
      <c r="AWZ57" s="27" t="e">
        <f>AWZ56/Справочно!AWY$5*1000000</f>
        <v>#DIV/0!</v>
      </c>
      <c r="AXA57" s="27" t="e">
        <f>AXA56/Справочно!AWZ$5*1000000</f>
        <v>#DIV/0!</v>
      </c>
      <c r="AXB57" s="27" t="e">
        <f>AXB56/Справочно!AXA$5*1000000</f>
        <v>#DIV/0!</v>
      </c>
      <c r="AXC57" s="27" t="e">
        <f>AXC56/Справочно!AXB$5*1000000</f>
        <v>#DIV/0!</v>
      </c>
      <c r="AXD57" s="27" t="e">
        <f>AXD56/Справочно!AXC$5*1000000</f>
        <v>#DIV/0!</v>
      </c>
      <c r="AXE57" s="27" t="e">
        <f>AXE56/Справочно!AXD$5*1000000</f>
        <v>#DIV/0!</v>
      </c>
      <c r="AXF57" s="27" t="e">
        <f>AXF56/Справочно!AXE$5*1000000</f>
        <v>#DIV/0!</v>
      </c>
      <c r="AXG57" s="27" t="e">
        <f>AXG56/Справочно!AXF$5*1000000</f>
        <v>#DIV/0!</v>
      </c>
      <c r="AXH57" s="27" t="e">
        <f>AXH56/Справочно!AXG$5*1000000</f>
        <v>#DIV/0!</v>
      </c>
      <c r="AXI57" s="27" t="e">
        <f>AXI56/Справочно!AXH$5*1000000</f>
        <v>#DIV/0!</v>
      </c>
      <c r="AXJ57" s="27" t="e">
        <f>AXJ56/Справочно!AXI$5*1000000</f>
        <v>#DIV/0!</v>
      </c>
      <c r="AXK57" s="27" t="e">
        <f>AXK56/Справочно!AXJ$5*1000000</f>
        <v>#DIV/0!</v>
      </c>
      <c r="AXL57" s="27" t="e">
        <f>AXL56/Справочно!AXK$5*1000000</f>
        <v>#DIV/0!</v>
      </c>
      <c r="AXM57" s="27" t="e">
        <f>AXM56/Справочно!AXL$5*1000000</f>
        <v>#DIV/0!</v>
      </c>
      <c r="AXN57" s="27" t="e">
        <f>AXN56/Справочно!AXM$5*1000000</f>
        <v>#DIV/0!</v>
      </c>
      <c r="AXO57" s="27" t="e">
        <f>AXO56/Справочно!AXN$5*1000000</f>
        <v>#DIV/0!</v>
      </c>
      <c r="AXP57" s="27" t="e">
        <f>AXP56/Справочно!AXO$5*1000000</f>
        <v>#DIV/0!</v>
      </c>
      <c r="AXQ57" s="27" t="e">
        <f>AXQ56/Справочно!AXP$5*1000000</f>
        <v>#DIV/0!</v>
      </c>
      <c r="AXR57" s="27" t="e">
        <f>AXR56/Справочно!AXQ$5*1000000</f>
        <v>#DIV/0!</v>
      </c>
      <c r="AXS57" s="27" t="e">
        <f>AXS56/Справочно!AXR$5*1000000</f>
        <v>#DIV/0!</v>
      </c>
      <c r="AXT57" s="27" t="e">
        <f>AXT56/Справочно!AXS$5*1000000</f>
        <v>#DIV/0!</v>
      </c>
      <c r="AXU57" s="27" t="e">
        <f>AXU56/Справочно!AXT$5*1000000</f>
        <v>#DIV/0!</v>
      </c>
      <c r="AXV57" s="27" t="e">
        <f>AXV56/Справочно!AXU$5*1000000</f>
        <v>#DIV/0!</v>
      </c>
      <c r="AXW57" s="27" t="e">
        <f>AXW56/Справочно!AXV$5*1000000</f>
        <v>#DIV/0!</v>
      </c>
      <c r="AXX57" s="27" t="e">
        <f>AXX56/Справочно!AXW$5*1000000</f>
        <v>#DIV/0!</v>
      </c>
      <c r="AXY57" s="27" t="e">
        <f>AXY56/Справочно!AXX$5*1000000</f>
        <v>#DIV/0!</v>
      </c>
      <c r="AXZ57" s="27" t="e">
        <f>AXZ56/Справочно!AXY$5*1000000</f>
        <v>#DIV/0!</v>
      </c>
      <c r="AYA57" s="27" t="e">
        <f>AYA56/Справочно!AXZ$5*1000000</f>
        <v>#DIV/0!</v>
      </c>
      <c r="AYB57" s="27" t="e">
        <f>AYB56/Справочно!AYA$5*1000000</f>
        <v>#DIV/0!</v>
      </c>
      <c r="AYC57" s="27" t="e">
        <f>AYC56/Справочно!AYB$5*1000000</f>
        <v>#DIV/0!</v>
      </c>
      <c r="AYD57" s="27" t="e">
        <f>AYD56/Справочно!AYC$5*1000000</f>
        <v>#DIV/0!</v>
      </c>
      <c r="AYE57" s="27" t="e">
        <f>AYE56/Справочно!AYD$5*1000000</f>
        <v>#DIV/0!</v>
      </c>
      <c r="AYF57" s="27" t="e">
        <f>AYF56/Справочно!AYE$5*1000000</f>
        <v>#DIV/0!</v>
      </c>
      <c r="AYG57" s="27" t="e">
        <f>AYG56/Справочно!AYF$5*1000000</f>
        <v>#DIV/0!</v>
      </c>
      <c r="AYH57" s="27" t="e">
        <f>AYH56/Справочно!AYG$5*1000000</f>
        <v>#DIV/0!</v>
      </c>
      <c r="AYI57" s="27" t="e">
        <f>AYI56/Справочно!AYH$5*1000000</f>
        <v>#DIV/0!</v>
      </c>
      <c r="AYJ57" s="27" t="e">
        <f>AYJ56/Справочно!AYI$5*1000000</f>
        <v>#DIV/0!</v>
      </c>
      <c r="AYK57" s="27" t="e">
        <f>AYK56/Справочно!AYJ$5*1000000</f>
        <v>#DIV/0!</v>
      </c>
      <c r="AYL57" s="27" t="e">
        <f>AYL56/Справочно!AYK$5*1000000</f>
        <v>#DIV/0!</v>
      </c>
      <c r="AYM57" s="27" t="e">
        <f>AYM56/Справочно!AYL$5*1000000</f>
        <v>#DIV/0!</v>
      </c>
      <c r="AYN57" s="27" t="e">
        <f>AYN56/Справочно!AYM$5*1000000</f>
        <v>#DIV/0!</v>
      </c>
      <c r="AYO57" s="27" t="e">
        <f>AYO56/Справочно!AYN$5*1000000</f>
        <v>#DIV/0!</v>
      </c>
      <c r="AYP57" s="27" t="e">
        <f>AYP56/Справочно!AYO$5*1000000</f>
        <v>#DIV/0!</v>
      </c>
      <c r="AYQ57" s="27" t="e">
        <f>AYQ56/Справочно!AYP$5*1000000</f>
        <v>#DIV/0!</v>
      </c>
      <c r="AYR57" s="27" t="e">
        <f>AYR56/Справочно!AYQ$5*1000000</f>
        <v>#DIV/0!</v>
      </c>
      <c r="AYS57" s="27" t="e">
        <f>AYS56/Справочно!AYR$5*1000000</f>
        <v>#DIV/0!</v>
      </c>
      <c r="AYT57" s="27" t="e">
        <f>AYT56/Справочно!AYS$5*1000000</f>
        <v>#DIV/0!</v>
      </c>
      <c r="AYU57" s="27" t="e">
        <f>AYU56/Справочно!AYT$5*1000000</f>
        <v>#DIV/0!</v>
      </c>
      <c r="AYV57" s="27" t="e">
        <f>AYV56/Справочно!AYU$5*1000000</f>
        <v>#DIV/0!</v>
      </c>
      <c r="AYW57" s="27" t="e">
        <f>AYW56/Справочно!AYV$5*1000000</f>
        <v>#DIV/0!</v>
      </c>
      <c r="AYX57" s="27" t="e">
        <f>AYX56/Справочно!AYW$5*1000000</f>
        <v>#DIV/0!</v>
      </c>
      <c r="AYY57" s="27" t="e">
        <f>AYY56/Справочно!AYX$5*1000000</f>
        <v>#DIV/0!</v>
      </c>
      <c r="AYZ57" s="27" t="e">
        <f>AYZ56/Справочно!AYY$5*1000000</f>
        <v>#DIV/0!</v>
      </c>
      <c r="AZA57" s="27" t="e">
        <f>AZA56/Справочно!AYZ$5*1000000</f>
        <v>#DIV/0!</v>
      </c>
      <c r="AZB57" s="27" t="e">
        <f>AZB56/Справочно!AZA$5*1000000</f>
        <v>#DIV/0!</v>
      </c>
      <c r="AZC57" s="27" t="e">
        <f>AZC56/Справочно!AZB$5*1000000</f>
        <v>#DIV/0!</v>
      </c>
      <c r="AZD57" s="27" t="e">
        <f>AZD56/Справочно!AZC$5*1000000</f>
        <v>#DIV/0!</v>
      </c>
      <c r="AZE57" s="27" t="e">
        <f>AZE56/Справочно!AZD$5*1000000</f>
        <v>#DIV/0!</v>
      </c>
      <c r="AZF57" s="27" t="e">
        <f>AZF56/Справочно!AZE$5*1000000</f>
        <v>#DIV/0!</v>
      </c>
      <c r="AZG57" s="27" t="e">
        <f>AZG56/Справочно!AZF$5*1000000</f>
        <v>#DIV/0!</v>
      </c>
      <c r="AZH57" s="27" t="e">
        <f>AZH56/Справочно!AZG$5*1000000</f>
        <v>#DIV/0!</v>
      </c>
      <c r="AZI57" s="27" t="e">
        <f>AZI56/Справочно!AZH$5*1000000</f>
        <v>#DIV/0!</v>
      </c>
      <c r="AZJ57" s="27" t="e">
        <f>AZJ56/Справочно!AZI$5*1000000</f>
        <v>#DIV/0!</v>
      </c>
      <c r="AZK57" s="27" t="e">
        <f>AZK56/Справочно!AZJ$5*1000000</f>
        <v>#DIV/0!</v>
      </c>
      <c r="AZL57" s="27" t="e">
        <f>AZL56/Справочно!AZK$5*1000000</f>
        <v>#DIV/0!</v>
      </c>
      <c r="AZM57" s="27" t="e">
        <f>AZM56/Справочно!AZL$5*1000000</f>
        <v>#DIV/0!</v>
      </c>
      <c r="AZN57" s="27" t="e">
        <f>AZN56/Справочно!AZM$5*1000000</f>
        <v>#DIV/0!</v>
      </c>
      <c r="AZO57" s="27" t="e">
        <f>AZO56/Справочно!AZN$5*1000000</f>
        <v>#DIV/0!</v>
      </c>
      <c r="AZP57" s="27" t="e">
        <f>AZP56/Справочно!AZO$5*1000000</f>
        <v>#DIV/0!</v>
      </c>
      <c r="AZQ57" s="27" t="e">
        <f>AZQ56/Справочно!AZP$5*1000000</f>
        <v>#DIV/0!</v>
      </c>
      <c r="AZR57" s="27" t="e">
        <f>AZR56/Справочно!AZQ$5*1000000</f>
        <v>#DIV/0!</v>
      </c>
      <c r="AZS57" s="27" t="e">
        <f>AZS56/Справочно!AZR$5*1000000</f>
        <v>#DIV/0!</v>
      </c>
      <c r="AZT57" s="27" t="e">
        <f>AZT56/Справочно!AZS$5*1000000</f>
        <v>#DIV/0!</v>
      </c>
      <c r="AZU57" s="27" t="e">
        <f>AZU56/Справочно!AZT$5*1000000</f>
        <v>#DIV/0!</v>
      </c>
      <c r="AZV57" s="27" t="e">
        <f>AZV56/Справочно!AZU$5*1000000</f>
        <v>#DIV/0!</v>
      </c>
      <c r="AZW57" s="27" t="e">
        <f>AZW56/Справочно!AZV$5*1000000</f>
        <v>#DIV/0!</v>
      </c>
      <c r="AZX57" s="27" t="e">
        <f>AZX56/Справочно!AZW$5*1000000</f>
        <v>#DIV/0!</v>
      </c>
      <c r="AZY57" s="27" t="e">
        <f>AZY56/Справочно!AZX$5*1000000</f>
        <v>#DIV/0!</v>
      </c>
      <c r="AZZ57" s="27" t="e">
        <f>AZZ56/Справочно!AZY$5*1000000</f>
        <v>#DIV/0!</v>
      </c>
      <c r="BAA57" s="27" t="e">
        <f>BAA56/Справочно!AZZ$5*1000000</f>
        <v>#DIV/0!</v>
      </c>
      <c r="BAB57" s="27" t="e">
        <f>BAB56/Справочно!BAA$5*1000000</f>
        <v>#DIV/0!</v>
      </c>
      <c r="BAC57" s="27" t="e">
        <f>BAC56/Справочно!BAB$5*1000000</f>
        <v>#DIV/0!</v>
      </c>
      <c r="BAD57" s="27" t="e">
        <f>BAD56/Справочно!BAC$5*1000000</f>
        <v>#DIV/0!</v>
      </c>
      <c r="BAE57" s="27" t="e">
        <f>BAE56/Справочно!BAD$5*1000000</f>
        <v>#DIV/0!</v>
      </c>
      <c r="BAF57" s="27" t="e">
        <f>BAF56/Справочно!BAE$5*1000000</f>
        <v>#DIV/0!</v>
      </c>
      <c r="BAG57" s="27" t="e">
        <f>BAG56/Справочно!BAF$5*1000000</f>
        <v>#DIV/0!</v>
      </c>
      <c r="BAH57" s="27" t="e">
        <f>BAH56/Справочно!BAG$5*1000000</f>
        <v>#DIV/0!</v>
      </c>
      <c r="BAI57" s="27" t="e">
        <f>BAI56/Справочно!BAH$5*1000000</f>
        <v>#DIV/0!</v>
      </c>
      <c r="BAJ57" s="27" t="e">
        <f>BAJ56/Справочно!BAI$5*1000000</f>
        <v>#DIV/0!</v>
      </c>
      <c r="BAK57" s="27" t="e">
        <f>BAK56/Справочно!BAJ$5*1000000</f>
        <v>#DIV/0!</v>
      </c>
      <c r="BAL57" s="27" t="e">
        <f>BAL56/Справочно!BAK$5*1000000</f>
        <v>#DIV/0!</v>
      </c>
      <c r="BAM57" s="27" t="e">
        <f>BAM56/Справочно!BAL$5*1000000</f>
        <v>#DIV/0!</v>
      </c>
      <c r="BAN57" s="27" t="e">
        <f>BAN56/Справочно!BAM$5*1000000</f>
        <v>#DIV/0!</v>
      </c>
      <c r="BAO57" s="27" t="e">
        <f>BAO56/Справочно!BAN$5*1000000</f>
        <v>#DIV/0!</v>
      </c>
      <c r="BAP57" s="27" t="e">
        <f>BAP56/Справочно!BAO$5*1000000</f>
        <v>#DIV/0!</v>
      </c>
      <c r="BAQ57" s="27" t="e">
        <f>BAQ56/Справочно!BAP$5*1000000</f>
        <v>#DIV/0!</v>
      </c>
      <c r="BAR57" s="27" t="e">
        <f>BAR56/Справочно!BAQ$5*1000000</f>
        <v>#DIV/0!</v>
      </c>
      <c r="BAS57" s="27" t="e">
        <f>BAS56/Справочно!BAR$5*1000000</f>
        <v>#DIV/0!</v>
      </c>
      <c r="BAT57" s="27" t="e">
        <f>BAT56/Справочно!BAS$5*1000000</f>
        <v>#DIV/0!</v>
      </c>
      <c r="BAU57" s="27" t="e">
        <f>BAU56/Справочно!BAT$5*1000000</f>
        <v>#DIV/0!</v>
      </c>
      <c r="BAV57" s="27" t="e">
        <f>BAV56/Справочно!BAU$5*1000000</f>
        <v>#DIV/0!</v>
      </c>
      <c r="BAW57" s="27" t="e">
        <f>BAW56/Справочно!BAV$5*1000000</f>
        <v>#DIV/0!</v>
      </c>
      <c r="BAX57" s="27" t="e">
        <f>BAX56/Справочно!BAW$5*1000000</f>
        <v>#DIV/0!</v>
      </c>
      <c r="BAY57" s="27" t="e">
        <f>BAY56/Справочно!BAX$5*1000000</f>
        <v>#DIV/0!</v>
      </c>
      <c r="BAZ57" s="27" t="e">
        <f>BAZ56/Справочно!BAY$5*1000000</f>
        <v>#DIV/0!</v>
      </c>
      <c r="BBA57" s="27" t="e">
        <f>BBA56/Справочно!BAZ$5*1000000</f>
        <v>#DIV/0!</v>
      </c>
      <c r="BBB57" s="27" t="e">
        <f>BBB56/Справочно!BBA$5*1000000</f>
        <v>#DIV/0!</v>
      </c>
      <c r="BBC57" s="27" t="e">
        <f>BBC56/Справочно!BBB$5*1000000</f>
        <v>#DIV/0!</v>
      </c>
      <c r="BBD57" s="27" t="e">
        <f>BBD56/Справочно!BBC$5*1000000</f>
        <v>#DIV/0!</v>
      </c>
      <c r="BBE57" s="27" t="e">
        <f>BBE56/Справочно!BBD$5*1000000</f>
        <v>#DIV/0!</v>
      </c>
      <c r="BBF57" s="27" t="e">
        <f>BBF56/Справочно!BBE$5*1000000</f>
        <v>#DIV/0!</v>
      </c>
      <c r="BBG57" s="27" t="e">
        <f>BBG56/Справочно!BBF$5*1000000</f>
        <v>#DIV/0!</v>
      </c>
      <c r="BBH57" s="27" t="e">
        <f>BBH56/Справочно!BBG$5*1000000</f>
        <v>#DIV/0!</v>
      </c>
      <c r="BBI57" s="27" t="e">
        <f>BBI56/Справочно!BBH$5*1000000</f>
        <v>#DIV/0!</v>
      </c>
      <c r="BBJ57" s="27" t="e">
        <f>BBJ56/Справочно!BBI$5*1000000</f>
        <v>#DIV/0!</v>
      </c>
      <c r="BBK57" s="27" t="e">
        <f>BBK56/Справочно!BBJ$5*1000000</f>
        <v>#DIV/0!</v>
      </c>
      <c r="BBL57" s="27" t="e">
        <f>BBL56/Справочно!BBK$5*1000000</f>
        <v>#DIV/0!</v>
      </c>
      <c r="BBM57" s="27" t="e">
        <f>BBM56/Справочно!BBL$5*1000000</f>
        <v>#DIV/0!</v>
      </c>
      <c r="BBN57" s="27" t="e">
        <f>BBN56/Справочно!BBM$5*1000000</f>
        <v>#DIV/0!</v>
      </c>
      <c r="BBO57" s="27" t="e">
        <f>BBO56/Справочно!BBN$5*1000000</f>
        <v>#DIV/0!</v>
      </c>
      <c r="BBP57" s="27" t="e">
        <f>BBP56/Справочно!BBO$5*1000000</f>
        <v>#DIV/0!</v>
      </c>
      <c r="BBQ57" s="27" t="e">
        <f>BBQ56/Справочно!BBP$5*1000000</f>
        <v>#DIV/0!</v>
      </c>
      <c r="BBR57" s="27" t="e">
        <f>BBR56/Справочно!BBQ$5*1000000</f>
        <v>#DIV/0!</v>
      </c>
      <c r="BBS57" s="27" t="e">
        <f>BBS56/Справочно!BBR$5*1000000</f>
        <v>#DIV/0!</v>
      </c>
      <c r="BBT57" s="27" t="e">
        <f>BBT56/Справочно!BBS$5*1000000</f>
        <v>#DIV/0!</v>
      </c>
      <c r="BBU57" s="27" t="e">
        <f>BBU56/Справочно!BBT$5*1000000</f>
        <v>#DIV/0!</v>
      </c>
      <c r="BBV57" s="27" t="e">
        <f>BBV56/Справочно!BBU$5*1000000</f>
        <v>#DIV/0!</v>
      </c>
      <c r="BBW57" s="27" t="e">
        <f>BBW56/Справочно!BBV$5*1000000</f>
        <v>#DIV/0!</v>
      </c>
      <c r="BBX57" s="27" t="e">
        <f>BBX56/Справочно!BBW$5*1000000</f>
        <v>#DIV/0!</v>
      </c>
      <c r="BBY57" s="27" t="e">
        <f>BBY56/Справочно!BBX$5*1000000</f>
        <v>#DIV/0!</v>
      </c>
      <c r="BBZ57" s="27" t="e">
        <f>BBZ56/Справочно!BBY$5*1000000</f>
        <v>#DIV/0!</v>
      </c>
      <c r="BCA57" s="27" t="e">
        <f>BCA56/Справочно!BBZ$5*1000000</f>
        <v>#DIV/0!</v>
      </c>
      <c r="BCB57" s="27" t="e">
        <f>BCB56/Справочно!BCA$5*1000000</f>
        <v>#DIV/0!</v>
      </c>
      <c r="BCC57" s="27" t="e">
        <f>BCC56/Справочно!BCB$5*1000000</f>
        <v>#DIV/0!</v>
      </c>
      <c r="BCD57" s="27" t="e">
        <f>BCD56/Справочно!BCC$5*1000000</f>
        <v>#DIV/0!</v>
      </c>
      <c r="BCE57" s="27" t="e">
        <f>BCE56/Справочно!BCD$5*1000000</f>
        <v>#DIV/0!</v>
      </c>
      <c r="BCF57" s="27" t="e">
        <f>BCF56/Справочно!BCE$5*1000000</f>
        <v>#DIV/0!</v>
      </c>
      <c r="BCG57" s="27" t="e">
        <f>BCG56/Справочно!BCF$5*1000000</f>
        <v>#DIV/0!</v>
      </c>
      <c r="BCH57" s="27" t="e">
        <f>BCH56/Справочно!BCG$5*1000000</f>
        <v>#DIV/0!</v>
      </c>
      <c r="BCI57" s="27" t="e">
        <f>BCI56/Справочно!BCH$5*1000000</f>
        <v>#DIV/0!</v>
      </c>
      <c r="BCJ57" s="27" t="e">
        <f>BCJ56/Справочно!BCI$5*1000000</f>
        <v>#DIV/0!</v>
      </c>
      <c r="BCK57" s="27" t="e">
        <f>BCK56/Справочно!BCJ$5*1000000</f>
        <v>#DIV/0!</v>
      </c>
      <c r="BCL57" s="27" t="e">
        <f>BCL56/Справочно!BCK$5*1000000</f>
        <v>#DIV/0!</v>
      </c>
      <c r="BCM57" s="27" t="e">
        <f>BCM56/Справочно!BCL$5*1000000</f>
        <v>#DIV/0!</v>
      </c>
      <c r="BCN57" s="27" t="e">
        <f>BCN56/Справочно!BCM$5*1000000</f>
        <v>#DIV/0!</v>
      </c>
      <c r="BCO57" s="27" t="e">
        <f>BCO56/Справочно!BCN$5*1000000</f>
        <v>#DIV/0!</v>
      </c>
      <c r="BCP57" s="27" t="e">
        <f>BCP56/Справочно!BCO$5*1000000</f>
        <v>#DIV/0!</v>
      </c>
      <c r="BCQ57" s="27" t="e">
        <f>BCQ56/Справочно!BCP$5*1000000</f>
        <v>#DIV/0!</v>
      </c>
      <c r="BCR57" s="27" t="e">
        <f>BCR56/Справочно!BCQ$5*1000000</f>
        <v>#DIV/0!</v>
      </c>
      <c r="BCS57" s="27" t="e">
        <f>BCS56/Справочно!BCR$5*1000000</f>
        <v>#DIV/0!</v>
      </c>
      <c r="BCT57" s="27" t="e">
        <f>BCT56/Справочно!BCS$5*1000000</f>
        <v>#DIV/0!</v>
      </c>
      <c r="BCU57" s="27" t="e">
        <f>BCU56/Справочно!BCT$5*1000000</f>
        <v>#DIV/0!</v>
      </c>
      <c r="BCV57" s="27" t="e">
        <f>BCV56/Справочно!BCU$5*1000000</f>
        <v>#DIV/0!</v>
      </c>
      <c r="BCW57" s="27" t="e">
        <f>BCW56/Справочно!BCV$5*1000000</f>
        <v>#DIV/0!</v>
      </c>
      <c r="BCX57" s="27" t="e">
        <f>BCX56/Справочно!BCW$5*1000000</f>
        <v>#DIV/0!</v>
      </c>
      <c r="BCY57" s="27" t="e">
        <f>BCY56/Справочно!BCX$5*1000000</f>
        <v>#DIV/0!</v>
      </c>
      <c r="BCZ57" s="27" t="e">
        <f>BCZ56/Справочно!BCY$5*1000000</f>
        <v>#DIV/0!</v>
      </c>
      <c r="BDA57" s="27" t="e">
        <f>BDA56/Справочно!BCZ$5*1000000</f>
        <v>#DIV/0!</v>
      </c>
      <c r="BDB57" s="27" t="e">
        <f>BDB56/Справочно!BDA$5*1000000</f>
        <v>#DIV/0!</v>
      </c>
      <c r="BDC57" s="27" t="e">
        <f>BDC56/Справочно!BDB$5*1000000</f>
        <v>#DIV/0!</v>
      </c>
      <c r="BDD57" s="27" t="e">
        <f>BDD56/Справочно!BDC$5*1000000</f>
        <v>#DIV/0!</v>
      </c>
      <c r="BDE57" s="27" t="e">
        <f>BDE56/Справочно!BDD$5*1000000</f>
        <v>#DIV/0!</v>
      </c>
      <c r="BDF57" s="27" t="e">
        <f>BDF56/Справочно!BDE$5*1000000</f>
        <v>#DIV/0!</v>
      </c>
      <c r="BDG57" s="27" t="e">
        <f>BDG56/Справочно!BDF$5*1000000</f>
        <v>#DIV/0!</v>
      </c>
      <c r="BDH57" s="27" t="e">
        <f>BDH56/Справочно!BDG$5*1000000</f>
        <v>#DIV/0!</v>
      </c>
      <c r="BDI57" s="27" t="e">
        <f>BDI56/Справочно!BDH$5*1000000</f>
        <v>#DIV/0!</v>
      </c>
      <c r="BDJ57" s="27" t="e">
        <f>BDJ56/Справочно!BDI$5*1000000</f>
        <v>#DIV/0!</v>
      </c>
      <c r="BDK57" s="27" t="e">
        <f>BDK56/Справочно!BDJ$5*1000000</f>
        <v>#DIV/0!</v>
      </c>
      <c r="BDL57" s="27" t="e">
        <f>BDL56/Справочно!BDK$5*1000000</f>
        <v>#DIV/0!</v>
      </c>
      <c r="BDM57" s="27" t="e">
        <f>BDM56/Справочно!BDL$5*1000000</f>
        <v>#DIV/0!</v>
      </c>
      <c r="BDN57" s="27" t="e">
        <f>BDN56/Справочно!BDM$5*1000000</f>
        <v>#DIV/0!</v>
      </c>
      <c r="BDO57" s="27" t="e">
        <f>BDO56/Справочно!BDN$5*1000000</f>
        <v>#DIV/0!</v>
      </c>
      <c r="BDP57" s="27" t="e">
        <f>BDP56/Справочно!BDO$5*1000000</f>
        <v>#DIV/0!</v>
      </c>
      <c r="BDQ57" s="27" t="e">
        <f>BDQ56/Справочно!BDP$5*1000000</f>
        <v>#DIV/0!</v>
      </c>
      <c r="BDR57" s="27" t="e">
        <f>BDR56/Справочно!BDQ$5*1000000</f>
        <v>#DIV/0!</v>
      </c>
      <c r="BDS57" s="27" t="e">
        <f>BDS56/Справочно!BDR$5*1000000</f>
        <v>#DIV/0!</v>
      </c>
      <c r="BDT57" s="27" t="e">
        <f>BDT56/Справочно!BDS$5*1000000</f>
        <v>#DIV/0!</v>
      </c>
      <c r="BDU57" s="27" t="e">
        <f>BDU56/Справочно!BDT$5*1000000</f>
        <v>#DIV/0!</v>
      </c>
      <c r="BDV57" s="27" t="e">
        <f>BDV56/Справочно!BDU$5*1000000</f>
        <v>#DIV/0!</v>
      </c>
      <c r="BDW57" s="27" t="e">
        <f>BDW56/Справочно!BDV$5*1000000</f>
        <v>#DIV/0!</v>
      </c>
      <c r="BDX57" s="27" t="e">
        <f>BDX56/Справочно!BDW$5*1000000</f>
        <v>#DIV/0!</v>
      </c>
      <c r="BDY57" s="27" t="e">
        <f>BDY56/Справочно!BDX$5*1000000</f>
        <v>#DIV/0!</v>
      </c>
      <c r="BDZ57" s="27" t="e">
        <f>BDZ56/Справочно!BDY$5*1000000</f>
        <v>#DIV/0!</v>
      </c>
      <c r="BEA57" s="27" t="e">
        <f>BEA56/Справочно!BDZ$5*1000000</f>
        <v>#DIV/0!</v>
      </c>
      <c r="BEB57" s="27" t="e">
        <f>BEB56/Справочно!BEA$5*1000000</f>
        <v>#DIV/0!</v>
      </c>
      <c r="BEC57" s="27" t="e">
        <f>BEC56/Справочно!BEB$5*1000000</f>
        <v>#DIV/0!</v>
      </c>
      <c r="BED57" s="27" t="e">
        <f>BED56/Справочно!BEC$5*1000000</f>
        <v>#DIV/0!</v>
      </c>
      <c r="BEE57" s="27" t="e">
        <f>BEE56/Справочно!BED$5*1000000</f>
        <v>#DIV/0!</v>
      </c>
      <c r="BEF57" s="27" t="e">
        <f>BEF56/Справочно!BEE$5*1000000</f>
        <v>#DIV/0!</v>
      </c>
      <c r="BEG57" s="27" t="e">
        <f>BEG56/Справочно!BEF$5*1000000</f>
        <v>#DIV/0!</v>
      </c>
      <c r="BEH57" s="27" t="e">
        <f>BEH56/Справочно!BEG$5*1000000</f>
        <v>#DIV/0!</v>
      </c>
      <c r="BEI57" s="27" t="e">
        <f>BEI56/Справочно!BEH$5*1000000</f>
        <v>#DIV/0!</v>
      </c>
      <c r="BEJ57" s="27" t="e">
        <f>BEJ56/Справочно!BEI$5*1000000</f>
        <v>#DIV/0!</v>
      </c>
      <c r="BEK57" s="27" t="e">
        <f>BEK56/Справочно!BEJ$5*1000000</f>
        <v>#DIV/0!</v>
      </c>
      <c r="BEL57" s="27" t="e">
        <f>BEL56/Справочно!BEK$5*1000000</f>
        <v>#DIV/0!</v>
      </c>
      <c r="BEM57" s="27" t="e">
        <f>BEM56/Справочно!BEL$5*1000000</f>
        <v>#DIV/0!</v>
      </c>
      <c r="BEN57" s="27" t="e">
        <f>BEN56/Справочно!BEM$5*1000000</f>
        <v>#DIV/0!</v>
      </c>
      <c r="BEO57" s="27" t="e">
        <f>BEO56/Справочно!BEN$5*1000000</f>
        <v>#DIV/0!</v>
      </c>
      <c r="BEP57" s="27" t="e">
        <f>BEP56/Справочно!BEO$5*1000000</f>
        <v>#DIV/0!</v>
      </c>
      <c r="BEQ57" s="27" t="e">
        <f>BEQ56/Справочно!BEP$5*1000000</f>
        <v>#DIV/0!</v>
      </c>
      <c r="BER57" s="27" t="e">
        <f>BER56/Справочно!BEQ$5*1000000</f>
        <v>#DIV/0!</v>
      </c>
      <c r="BES57" s="27" t="e">
        <f>BES56/Справочно!BER$5*1000000</f>
        <v>#DIV/0!</v>
      </c>
      <c r="BET57" s="27" t="e">
        <f>BET56/Справочно!BES$5*1000000</f>
        <v>#DIV/0!</v>
      </c>
      <c r="BEU57" s="27" t="e">
        <f>BEU56/Справочно!BET$5*1000000</f>
        <v>#DIV/0!</v>
      </c>
      <c r="BEV57" s="27" t="e">
        <f>BEV56/Справочно!BEU$5*1000000</f>
        <v>#DIV/0!</v>
      </c>
      <c r="BEW57" s="27" t="e">
        <f>BEW56/Справочно!BEV$5*1000000</f>
        <v>#DIV/0!</v>
      </c>
      <c r="BEX57" s="27" t="e">
        <f>BEX56/Справочно!BEW$5*1000000</f>
        <v>#DIV/0!</v>
      </c>
      <c r="BEY57" s="27" t="e">
        <f>BEY56/Справочно!BEX$5*1000000</f>
        <v>#DIV/0!</v>
      </c>
      <c r="BEZ57" s="27" t="e">
        <f>BEZ56/Справочно!BEY$5*1000000</f>
        <v>#DIV/0!</v>
      </c>
      <c r="BFA57" s="27" t="e">
        <f>BFA56/Справочно!BEZ$5*1000000</f>
        <v>#DIV/0!</v>
      </c>
      <c r="BFB57" s="27" t="e">
        <f>BFB56/Справочно!BFA$5*1000000</f>
        <v>#DIV/0!</v>
      </c>
      <c r="BFC57" s="27" t="e">
        <f>BFC56/Справочно!BFB$5*1000000</f>
        <v>#DIV/0!</v>
      </c>
      <c r="BFD57" s="27" t="e">
        <f>BFD56/Справочно!BFC$5*1000000</f>
        <v>#DIV/0!</v>
      </c>
      <c r="BFE57" s="27" t="e">
        <f>BFE56/Справочно!BFD$5*1000000</f>
        <v>#DIV/0!</v>
      </c>
      <c r="BFF57" s="27" t="e">
        <f>BFF56/Справочно!BFE$5*1000000</f>
        <v>#DIV/0!</v>
      </c>
      <c r="BFG57" s="27" t="e">
        <f>BFG56/Справочно!BFF$5*1000000</f>
        <v>#DIV/0!</v>
      </c>
      <c r="BFH57" s="27" t="e">
        <f>BFH56/Справочно!BFG$5*1000000</f>
        <v>#DIV/0!</v>
      </c>
      <c r="BFI57" s="27" t="e">
        <f>BFI56/Справочно!BFH$5*1000000</f>
        <v>#DIV/0!</v>
      </c>
      <c r="BFJ57" s="27" t="e">
        <f>BFJ56/Справочно!BFI$5*1000000</f>
        <v>#DIV/0!</v>
      </c>
      <c r="BFK57" s="27" t="e">
        <f>BFK56/Справочно!BFJ$5*1000000</f>
        <v>#DIV/0!</v>
      </c>
      <c r="BFL57" s="27" t="e">
        <f>BFL56/Справочно!BFK$5*1000000</f>
        <v>#DIV/0!</v>
      </c>
      <c r="BFM57" s="27" t="e">
        <f>BFM56/Справочно!BFL$5*1000000</f>
        <v>#DIV/0!</v>
      </c>
      <c r="BFN57" s="27" t="e">
        <f>BFN56/Справочно!BFM$5*1000000</f>
        <v>#DIV/0!</v>
      </c>
      <c r="BFO57" s="27" t="e">
        <f>BFO56/Справочно!BFN$5*1000000</f>
        <v>#DIV/0!</v>
      </c>
      <c r="BFP57" s="27" t="e">
        <f>BFP56/Справочно!BFO$5*1000000</f>
        <v>#DIV/0!</v>
      </c>
      <c r="BFQ57" s="27" t="e">
        <f>BFQ56/Справочно!BFP$5*1000000</f>
        <v>#DIV/0!</v>
      </c>
      <c r="BFR57" s="27" t="e">
        <f>BFR56/Справочно!BFQ$5*1000000</f>
        <v>#DIV/0!</v>
      </c>
      <c r="BFS57" s="27" t="e">
        <f>BFS56/Справочно!BFR$5*1000000</f>
        <v>#DIV/0!</v>
      </c>
      <c r="BFT57" s="27" t="e">
        <f>BFT56/Справочно!BFS$5*1000000</f>
        <v>#DIV/0!</v>
      </c>
      <c r="BFU57" s="27" t="e">
        <f>BFU56/Справочно!BFT$5*1000000</f>
        <v>#DIV/0!</v>
      </c>
      <c r="BFV57" s="27" t="e">
        <f>BFV56/Справочно!BFU$5*1000000</f>
        <v>#DIV/0!</v>
      </c>
      <c r="BFW57" s="27" t="e">
        <f>BFW56/Справочно!BFV$5*1000000</f>
        <v>#DIV/0!</v>
      </c>
      <c r="BFX57" s="27" t="e">
        <f>BFX56/Справочно!BFW$5*1000000</f>
        <v>#DIV/0!</v>
      </c>
      <c r="BFY57" s="27" t="e">
        <f>BFY56/Справочно!BFX$5*1000000</f>
        <v>#DIV/0!</v>
      </c>
      <c r="BFZ57" s="27" t="e">
        <f>BFZ56/Справочно!BFY$5*1000000</f>
        <v>#DIV/0!</v>
      </c>
      <c r="BGA57" s="27" t="e">
        <f>BGA56/Справочно!BFZ$5*1000000</f>
        <v>#DIV/0!</v>
      </c>
      <c r="BGB57" s="27" t="e">
        <f>BGB56/Справочно!BGA$5*1000000</f>
        <v>#DIV/0!</v>
      </c>
      <c r="BGC57" s="27" t="e">
        <f>BGC56/Справочно!BGB$5*1000000</f>
        <v>#DIV/0!</v>
      </c>
      <c r="BGD57" s="27" t="e">
        <f>BGD56/Справочно!BGC$5*1000000</f>
        <v>#DIV/0!</v>
      </c>
      <c r="BGE57" s="27" t="e">
        <f>BGE56/Справочно!BGD$5*1000000</f>
        <v>#DIV/0!</v>
      </c>
      <c r="BGF57" s="27" t="e">
        <f>BGF56/Справочно!BGE$5*1000000</f>
        <v>#DIV/0!</v>
      </c>
      <c r="BGG57" s="27" t="e">
        <f>BGG56/Справочно!BGF$5*1000000</f>
        <v>#DIV/0!</v>
      </c>
      <c r="BGH57" s="27" t="e">
        <f>BGH56/Справочно!BGG$5*1000000</f>
        <v>#DIV/0!</v>
      </c>
      <c r="BGI57" s="27" t="e">
        <f>BGI56/Справочно!BGH$5*1000000</f>
        <v>#DIV/0!</v>
      </c>
      <c r="BGJ57" s="27" t="e">
        <f>BGJ56/Справочно!BGI$5*1000000</f>
        <v>#DIV/0!</v>
      </c>
      <c r="BGK57" s="27" t="e">
        <f>BGK56/Справочно!BGJ$5*1000000</f>
        <v>#DIV/0!</v>
      </c>
      <c r="BGL57" s="27" t="e">
        <f>BGL56/Справочно!BGK$5*1000000</f>
        <v>#DIV/0!</v>
      </c>
      <c r="BGM57" s="27" t="e">
        <f>BGM56/Справочно!BGL$5*1000000</f>
        <v>#DIV/0!</v>
      </c>
      <c r="BGN57" s="27" t="e">
        <f>BGN56/Справочно!BGM$5*1000000</f>
        <v>#DIV/0!</v>
      </c>
      <c r="BGO57" s="27" t="e">
        <f>BGO56/Справочно!BGN$5*1000000</f>
        <v>#DIV/0!</v>
      </c>
      <c r="BGP57" s="27" t="e">
        <f>BGP56/Справочно!BGO$5*1000000</f>
        <v>#DIV/0!</v>
      </c>
      <c r="BGQ57" s="27" t="e">
        <f>BGQ56/Справочно!BGP$5*1000000</f>
        <v>#DIV/0!</v>
      </c>
      <c r="BGR57" s="27" t="e">
        <f>BGR56/Справочно!BGQ$5*1000000</f>
        <v>#DIV/0!</v>
      </c>
      <c r="BGS57" s="27" t="e">
        <f>BGS56/Справочно!BGR$5*1000000</f>
        <v>#DIV/0!</v>
      </c>
      <c r="BGT57" s="27" t="e">
        <f>BGT56/Справочно!BGS$5*1000000</f>
        <v>#DIV/0!</v>
      </c>
      <c r="BGU57" s="27" t="e">
        <f>BGU56/Справочно!BGT$5*1000000</f>
        <v>#DIV/0!</v>
      </c>
      <c r="BGV57" s="27" t="e">
        <f>BGV56/Справочно!BGU$5*1000000</f>
        <v>#DIV/0!</v>
      </c>
      <c r="BGW57" s="27" t="e">
        <f>BGW56/Справочно!BGV$5*1000000</f>
        <v>#DIV/0!</v>
      </c>
      <c r="BGX57" s="27" t="e">
        <f>BGX56/Справочно!BGW$5*1000000</f>
        <v>#DIV/0!</v>
      </c>
      <c r="BGY57" s="27" t="e">
        <f>BGY56/Справочно!BGX$5*1000000</f>
        <v>#DIV/0!</v>
      </c>
      <c r="BGZ57" s="27" t="e">
        <f>BGZ56/Справочно!BGY$5*1000000</f>
        <v>#DIV/0!</v>
      </c>
      <c r="BHA57" s="27" t="e">
        <f>BHA56/Справочно!BGZ$5*1000000</f>
        <v>#DIV/0!</v>
      </c>
      <c r="BHB57" s="27" t="e">
        <f>BHB56/Справочно!BHA$5*1000000</f>
        <v>#DIV/0!</v>
      </c>
      <c r="BHC57" s="27" t="e">
        <f>BHC56/Справочно!BHB$5*1000000</f>
        <v>#DIV/0!</v>
      </c>
      <c r="BHD57" s="27" t="e">
        <f>BHD56/Справочно!BHC$5*1000000</f>
        <v>#DIV/0!</v>
      </c>
      <c r="BHE57" s="27" t="e">
        <f>BHE56/Справочно!BHD$5*1000000</f>
        <v>#DIV/0!</v>
      </c>
      <c r="BHF57" s="27" t="e">
        <f>BHF56/Справочно!BHE$5*1000000</f>
        <v>#DIV/0!</v>
      </c>
      <c r="BHG57" s="27" t="e">
        <f>BHG56/Справочно!BHF$5*1000000</f>
        <v>#DIV/0!</v>
      </c>
      <c r="BHH57" s="27" t="e">
        <f>BHH56/Справочно!BHG$5*1000000</f>
        <v>#DIV/0!</v>
      </c>
      <c r="BHI57" s="27" t="e">
        <f>BHI56/Справочно!BHH$5*1000000</f>
        <v>#DIV/0!</v>
      </c>
      <c r="BHJ57" s="27" t="e">
        <f>BHJ56/Справочно!BHI$5*1000000</f>
        <v>#DIV/0!</v>
      </c>
      <c r="BHK57" s="27" t="e">
        <f>BHK56/Справочно!BHJ$5*1000000</f>
        <v>#DIV/0!</v>
      </c>
      <c r="BHL57" s="27" t="e">
        <f>BHL56/Справочно!BHK$5*1000000</f>
        <v>#DIV/0!</v>
      </c>
      <c r="BHM57" s="27" t="e">
        <f>BHM56/Справочно!BHL$5*1000000</f>
        <v>#DIV/0!</v>
      </c>
      <c r="BHN57" s="27" t="e">
        <f>BHN56/Справочно!BHM$5*1000000</f>
        <v>#DIV/0!</v>
      </c>
      <c r="BHO57" s="27" t="e">
        <f>BHO56/Справочно!BHN$5*1000000</f>
        <v>#DIV/0!</v>
      </c>
      <c r="BHP57" s="27" t="e">
        <f>BHP56/Справочно!BHO$5*1000000</f>
        <v>#DIV/0!</v>
      </c>
      <c r="BHQ57" s="27" t="e">
        <f>BHQ56/Справочно!BHP$5*1000000</f>
        <v>#DIV/0!</v>
      </c>
      <c r="BHR57" s="27" t="e">
        <f>BHR56/Справочно!BHQ$5*1000000</f>
        <v>#DIV/0!</v>
      </c>
      <c r="BHS57" s="27" t="e">
        <f>BHS56/Справочно!BHR$5*1000000</f>
        <v>#DIV/0!</v>
      </c>
      <c r="BHT57" s="27" t="e">
        <f>BHT56/Справочно!BHS$5*1000000</f>
        <v>#DIV/0!</v>
      </c>
      <c r="BHU57" s="27" t="e">
        <f>BHU56/Справочно!BHT$5*1000000</f>
        <v>#DIV/0!</v>
      </c>
      <c r="BHV57" s="27" t="e">
        <f>BHV56/Справочно!BHU$5*1000000</f>
        <v>#DIV/0!</v>
      </c>
      <c r="BHW57" s="27" t="e">
        <f>BHW56/Справочно!BHV$5*1000000</f>
        <v>#DIV/0!</v>
      </c>
      <c r="BHX57" s="27" t="e">
        <f>BHX56/Справочно!BHW$5*1000000</f>
        <v>#DIV/0!</v>
      </c>
      <c r="BHY57" s="27" t="e">
        <f>BHY56/Справочно!BHX$5*1000000</f>
        <v>#DIV/0!</v>
      </c>
      <c r="BHZ57" s="27" t="e">
        <f>BHZ56/Справочно!BHY$5*1000000</f>
        <v>#DIV/0!</v>
      </c>
      <c r="BIA57" s="27" t="e">
        <f>BIA56/Справочно!BHZ$5*1000000</f>
        <v>#DIV/0!</v>
      </c>
      <c r="BIB57" s="27" t="e">
        <f>BIB56/Справочно!BIA$5*1000000</f>
        <v>#DIV/0!</v>
      </c>
      <c r="BIC57" s="27" t="e">
        <f>BIC56/Справочно!BIB$5*1000000</f>
        <v>#DIV/0!</v>
      </c>
      <c r="BID57" s="27" t="e">
        <f>BID56/Справочно!BIC$5*1000000</f>
        <v>#DIV/0!</v>
      </c>
      <c r="BIE57" s="27" t="e">
        <f>BIE56/Справочно!BID$5*1000000</f>
        <v>#DIV/0!</v>
      </c>
      <c r="BIF57" s="27" t="e">
        <f>BIF56/Справочно!BIE$5*1000000</f>
        <v>#DIV/0!</v>
      </c>
      <c r="BIG57" s="27" t="e">
        <f>BIG56/Справочно!BIF$5*1000000</f>
        <v>#DIV/0!</v>
      </c>
      <c r="BIH57" s="27" t="e">
        <f>BIH56/Справочно!BIG$5*1000000</f>
        <v>#DIV/0!</v>
      </c>
      <c r="BII57" s="27" t="e">
        <f>BII56/Справочно!BIH$5*1000000</f>
        <v>#DIV/0!</v>
      </c>
      <c r="BIJ57" s="27" t="e">
        <f>BIJ56/Справочно!BII$5*1000000</f>
        <v>#DIV/0!</v>
      </c>
      <c r="BIK57" s="27" t="e">
        <f>BIK56/Справочно!BIJ$5*1000000</f>
        <v>#DIV/0!</v>
      </c>
      <c r="BIL57" s="27" t="e">
        <f>BIL56/Справочно!BIK$5*1000000</f>
        <v>#DIV/0!</v>
      </c>
      <c r="BIM57" s="27" t="e">
        <f>BIM56/Справочно!BIL$5*1000000</f>
        <v>#DIV/0!</v>
      </c>
      <c r="BIN57" s="27" t="e">
        <f>BIN56/Справочно!BIM$5*1000000</f>
        <v>#DIV/0!</v>
      </c>
      <c r="BIO57" s="27" t="e">
        <f>BIO56/Справочно!BIN$5*1000000</f>
        <v>#DIV/0!</v>
      </c>
      <c r="BIP57" s="27" t="e">
        <f>BIP56/Справочно!BIO$5*1000000</f>
        <v>#DIV/0!</v>
      </c>
      <c r="BIQ57" s="27" t="e">
        <f>BIQ56/Справочно!BIP$5*1000000</f>
        <v>#DIV/0!</v>
      </c>
      <c r="BIR57" s="27" t="e">
        <f>BIR56/Справочно!BIQ$5*1000000</f>
        <v>#DIV/0!</v>
      </c>
      <c r="BIS57" s="27" t="e">
        <f>BIS56/Справочно!BIR$5*1000000</f>
        <v>#DIV/0!</v>
      </c>
      <c r="BIT57" s="27" t="e">
        <f>BIT56/Справочно!BIS$5*1000000</f>
        <v>#DIV/0!</v>
      </c>
      <c r="BIU57" s="27" t="e">
        <f>BIU56/Справочно!BIT$5*1000000</f>
        <v>#DIV/0!</v>
      </c>
      <c r="BIV57" s="27" t="e">
        <f>BIV56/Справочно!BIU$5*1000000</f>
        <v>#DIV/0!</v>
      </c>
      <c r="BIW57" s="27" t="e">
        <f>BIW56/Справочно!BIV$5*1000000</f>
        <v>#DIV/0!</v>
      </c>
      <c r="BIX57" s="27" t="e">
        <f>BIX56/Справочно!BIW$5*1000000</f>
        <v>#DIV/0!</v>
      </c>
      <c r="BIY57" s="27" t="e">
        <f>BIY56/Справочно!BIX$5*1000000</f>
        <v>#DIV/0!</v>
      </c>
      <c r="BIZ57" s="27" t="e">
        <f>BIZ56/Справочно!BIY$5*1000000</f>
        <v>#DIV/0!</v>
      </c>
      <c r="BJA57" s="27" t="e">
        <f>BJA56/Справочно!BIZ$5*1000000</f>
        <v>#DIV/0!</v>
      </c>
      <c r="BJB57" s="27" t="e">
        <f>BJB56/Справочно!BJA$5*1000000</f>
        <v>#DIV/0!</v>
      </c>
      <c r="BJC57" s="27" t="e">
        <f>BJC56/Справочно!BJB$5*1000000</f>
        <v>#DIV/0!</v>
      </c>
      <c r="BJD57" s="27" t="e">
        <f>BJD56/Справочно!BJC$5*1000000</f>
        <v>#DIV/0!</v>
      </c>
      <c r="BJE57" s="27" t="e">
        <f>BJE56/Справочно!BJD$5*1000000</f>
        <v>#DIV/0!</v>
      </c>
      <c r="BJF57" s="27" t="e">
        <f>BJF56/Справочно!BJE$5*1000000</f>
        <v>#DIV/0!</v>
      </c>
      <c r="BJG57" s="27" t="e">
        <f>BJG56/Справочно!BJF$5*1000000</f>
        <v>#DIV/0!</v>
      </c>
      <c r="BJH57" s="27" t="e">
        <f>BJH56/Справочно!BJG$5*1000000</f>
        <v>#DIV/0!</v>
      </c>
      <c r="BJI57" s="27" t="e">
        <f>BJI56/Справочно!BJH$5*1000000</f>
        <v>#DIV/0!</v>
      </c>
      <c r="BJJ57" s="27" t="e">
        <f>BJJ56/Справочно!BJI$5*1000000</f>
        <v>#DIV/0!</v>
      </c>
      <c r="BJK57" s="27" t="e">
        <f>BJK56/Справочно!BJJ$5*1000000</f>
        <v>#DIV/0!</v>
      </c>
      <c r="BJL57" s="27" t="e">
        <f>BJL56/Справочно!BJK$5*1000000</f>
        <v>#DIV/0!</v>
      </c>
      <c r="BJM57" s="27" t="e">
        <f>BJM56/Справочно!BJL$5*1000000</f>
        <v>#DIV/0!</v>
      </c>
      <c r="BJN57" s="27" t="e">
        <f>BJN56/Справочно!BJM$5*1000000</f>
        <v>#DIV/0!</v>
      </c>
      <c r="BJO57" s="27" t="e">
        <f>BJO56/Справочно!BJN$5*1000000</f>
        <v>#DIV/0!</v>
      </c>
      <c r="BJP57" s="27" t="e">
        <f>BJP56/Справочно!BJO$5*1000000</f>
        <v>#DIV/0!</v>
      </c>
      <c r="BJQ57" s="27" t="e">
        <f>BJQ56/Справочно!BJP$5*1000000</f>
        <v>#DIV/0!</v>
      </c>
      <c r="BJR57" s="27" t="e">
        <f>BJR56/Справочно!BJQ$5*1000000</f>
        <v>#DIV/0!</v>
      </c>
      <c r="BJS57" s="27" t="e">
        <f>BJS56/Справочно!BJR$5*1000000</f>
        <v>#DIV/0!</v>
      </c>
      <c r="BJT57" s="27" t="e">
        <f>BJT56/Справочно!BJS$5*1000000</f>
        <v>#DIV/0!</v>
      </c>
      <c r="BJU57" s="27" t="e">
        <f>BJU56/Справочно!BJT$5*1000000</f>
        <v>#DIV/0!</v>
      </c>
      <c r="BJV57" s="27" t="e">
        <f>BJV56/Справочно!BJU$5*1000000</f>
        <v>#DIV/0!</v>
      </c>
      <c r="BJW57" s="27" t="e">
        <f>BJW56/Справочно!BJV$5*1000000</f>
        <v>#DIV/0!</v>
      </c>
      <c r="BJX57" s="27" t="e">
        <f>BJX56/Справочно!BJW$5*1000000</f>
        <v>#DIV/0!</v>
      </c>
      <c r="BJY57" s="27" t="e">
        <f>BJY56/Справочно!BJX$5*1000000</f>
        <v>#DIV/0!</v>
      </c>
      <c r="BJZ57" s="27" t="e">
        <f>BJZ56/Справочно!BJY$5*1000000</f>
        <v>#DIV/0!</v>
      </c>
      <c r="BKA57" s="27" t="e">
        <f>BKA56/Справочно!BJZ$5*1000000</f>
        <v>#DIV/0!</v>
      </c>
      <c r="BKB57" s="27" t="e">
        <f>BKB56/Справочно!BKA$5*1000000</f>
        <v>#DIV/0!</v>
      </c>
      <c r="BKC57" s="27" t="e">
        <f>BKC56/Справочно!BKB$5*1000000</f>
        <v>#DIV/0!</v>
      </c>
      <c r="BKD57" s="27" t="e">
        <f>BKD56/Справочно!BKC$5*1000000</f>
        <v>#DIV/0!</v>
      </c>
      <c r="BKE57" s="27" t="e">
        <f>BKE56/Справочно!BKD$5*1000000</f>
        <v>#DIV/0!</v>
      </c>
      <c r="BKF57" s="27" t="e">
        <f>BKF56/Справочно!BKE$5*1000000</f>
        <v>#DIV/0!</v>
      </c>
      <c r="BKG57" s="27" t="e">
        <f>BKG56/Справочно!BKF$5*1000000</f>
        <v>#DIV/0!</v>
      </c>
      <c r="BKH57" s="27" t="e">
        <f>BKH56/Справочно!BKG$5*1000000</f>
        <v>#DIV/0!</v>
      </c>
      <c r="BKI57" s="27" t="e">
        <f>BKI56/Справочно!BKH$5*1000000</f>
        <v>#DIV/0!</v>
      </c>
      <c r="BKJ57" s="27" t="e">
        <f>BKJ56/Справочно!BKI$5*1000000</f>
        <v>#DIV/0!</v>
      </c>
      <c r="BKK57" s="27" t="e">
        <f>BKK56/Справочно!BKJ$5*1000000</f>
        <v>#DIV/0!</v>
      </c>
      <c r="BKL57" s="27" t="e">
        <f>BKL56/Справочно!BKK$5*1000000</f>
        <v>#DIV/0!</v>
      </c>
      <c r="BKM57" s="27" t="e">
        <f>BKM56/Справочно!BKL$5*1000000</f>
        <v>#DIV/0!</v>
      </c>
      <c r="BKN57" s="27" t="e">
        <f>BKN56/Справочно!BKM$5*1000000</f>
        <v>#DIV/0!</v>
      </c>
      <c r="BKO57" s="27" t="e">
        <f>BKO56/Справочно!BKN$5*1000000</f>
        <v>#DIV/0!</v>
      </c>
      <c r="BKP57" s="27" t="e">
        <f>BKP56/Справочно!BKO$5*1000000</f>
        <v>#DIV/0!</v>
      </c>
      <c r="BKQ57" s="27" t="e">
        <f>BKQ56/Справочно!BKP$5*1000000</f>
        <v>#DIV/0!</v>
      </c>
      <c r="BKR57" s="27" t="e">
        <f>BKR56/Справочно!BKQ$5*1000000</f>
        <v>#DIV/0!</v>
      </c>
      <c r="BKS57" s="27" t="e">
        <f>BKS56/Справочно!BKR$5*1000000</f>
        <v>#DIV/0!</v>
      </c>
      <c r="BKT57" s="27" t="e">
        <f>BKT56/Справочно!BKS$5*1000000</f>
        <v>#DIV/0!</v>
      </c>
      <c r="BKU57" s="27" t="e">
        <f>BKU56/Справочно!BKT$5*1000000</f>
        <v>#DIV/0!</v>
      </c>
      <c r="BKV57" s="27" t="e">
        <f>BKV56/Справочно!BKU$5*1000000</f>
        <v>#DIV/0!</v>
      </c>
      <c r="BKW57" s="27" t="e">
        <f>BKW56/Справочно!BKV$5*1000000</f>
        <v>#DIV/0!</v>
      </c>
      <c r="BKX57" s="27" t="e">
        <f>BKX56/Справочно!BKW$5*1000000</f>
        <v>#DIV/0!</v>
      </c>
      <c r="BKY57" s="27" t="e">
        <f>BKY56/Справочно!BKX$5*1000000</f>
        <v>#DIV/0!</v>
      </c>
      <c r="BKZ57" s="27" t="e">
        <f>BKZ56/Справочно!BKY$5*1000000</f>
        <v>#DIV/0!</v>
      </c>
      <c r="BLA57" s="27" t="e">
        <f>BLA56/Справочно!BKZ$5*1000000</f>
        <v>#DIV/0!</v>
      </c>
      <c r="BLB57" s="27" t="e">
        <f>BLB56/Справочно!BLA$5*1000000</f>
        <v>#DIV/0!</v>
      </c>
      <c r="BLC57" s="27" t="e">
        <f>BLC56/Справочно!BLB$5*1000000</f>
        <v>#DIV/0!</v>
      </c>
      <c r="BLD57" s="27" t="e">
        <f>BLD56/Справочно!BLC$5*1000000</f>
        <v>#DIV/0!</v>
      </c>
      <c r="BLE57" s="27" t="e">
        <f>BLE56/Справочно!BLD$5*1000000</f>
        <v>#DIV/0!</v>
      </c>
      <c r="BLF57" s="27" t="e">
        <f>BLF56/Справочно!BLE$5*1000000</f>
        <v>#DIV/0!</v>
      </c>
      <c r="BLG57" s="27" t="e">
        <f>BLG56/Справочно!BLF$5*1000000</f>
        <v>#DIV/0!</v>
      </c>
      <c r="BLH57" s="27" t="e">
        <f>BLH56/Справочно!BLG$5*1000000</f>
        <v>#DIV/0!</v>
      </c>
      <c r="BLI57" s="27" t="e">
        <f>BLI56/Справочно!BLH$5*1000000</f>
        <v>#DIV/0!</v>
      </c>
      <c r="BLJ57" s="27" t="e">
        <f>BLJ56/Справочно!BLI$5*1000000</f>
        <v>#DIV/0!</v>
      </c>
      <c r="BLK57" s="27" t="e">
        <f>BLK56/Справочно!BLJ$5*1000000</f>
        <v>#DIV/0!</v>
      </c>
      <c r="BLL57" s="27" t="e">
        <f>BLL56/Справочно!BLK$5*1000000</f>
        <v>#DIV/0!</v>
      </c>
      <c r="BLM57" s="27" t="e">
        <f>BLM56/Справочно!BLL$5*1000000</f>
        <v>#DIV/0!</v>
      </c>
      <c r="BLN57" s="27" t="e">
        <f>BLN56/Справочно!BLM$5*1000000</f>
        <v>#DIV/0!</v>
      </c>
      <c r="BLO57" s="27" t="e">
        <f>BLO56/Справочно!BLN$5*1000000</f>
        <v>#DIV/0!</v>
      </c>
      <c r="BLP57" s="27" t="e">
        <f>BLP56/Справочно!BLO$5*1000000</f>
        <v>#DIV/0!</v>
      </c>
      <c r="BLQ57" s="27" t="e">
        <f>BLQ56/Справочно!BLP$5*1000000</f>
        <v>#DIV/0!</v>
      </c>
      <c r="BLR57" s="27" t="e">
        <f>BLR56/Справочно!BLQ$5*1000000</f>
        <v>#DIV/0!</v>
      </c>
      <c r="BLS57" s="27" t="e">
        <f>BLS56/Справочно!BLR$5*1000000</f>
        <v>#DIV/0!</v>
      </c>
      <c r="BLT57" s="27" t="e">
        <f>BLT56/Справочно!BLS$5*1000000</f>
        <v>#DIV/0!</v>
      </c>
      <c r="BLU57" s="27" t="e">
        <f>BLU56/Справочно!BLT$5*1000000</f>
        <v>#DIV/0!</v>
      </c>
      <c r="BLV57" s="27" t="e">
        <f>BLV56/Справочно!BLU$5*1000000</f>
        <v>#DIV/0!</v>
      </c>
      <c r="BLW57" s="27" t="e">
        <f>BLW56/Справочно!BLV$5*1000000</f>
        <v>#DIV/0!</v>
      </c>
      <c r="BLX57" s="27" t="e">
        <f>BLX56/Справочно!BLW$5*1000000</f>
        <v>#DIV/0!</v>
      </c>
      <c r="BLY57" s="27" t="e">
        <f>BLY56/Справочно!BLX$5*1000000</f>
        <v>#DIV/0!</v>
      </c>
      <c r="BLZ57" s="27" t="e">
        <f>BLZ56/Справочно!BLY$5*1000000</f>
        <v>#DIV/0!</v>
      </c>
      <c r="BMA57" s="27" t="e">
        <f>BMA56/Справочно!BLZ$5*1000000</f>
        <v>#DIV/0!</v>
      </c>
      <c r="BMB57" s="27" t="e">
        <f>BMB56/Справочно!BMA$5*1000000</f>
        <v>#DIV/0!</v>
      </c>
      <c r="BMC57" s="27" t="e">
        <f>BMC56/Справочно!BMB$5*1000000</f>
        <v>#DIV/0!</v>
      </c>
      <c r="BMD57" s="27" t="e">
        <f>BMD56/Справочно!BMC$5*1000000</f>
        <v>#DIV/0!</v>
      </c>
      <c r="BME57" s="27" t="e">
        <f>BME56/Справочно!BMD$5*1000000</f>
        <v>#DIV/0!</v>
      </c>
      <c r="BMF57" s="27" t="e">
        <f>BMF56/Справочно!BME$5*1000000</f>
        <v>#DIV/0!</v>
      </c>
      <c r="BMG57" s="27" t="e">
        <f>BMG56/Справочно!BMF$5*1000000</f>
        <v>#DIV/0!</v>
      </c>
      <c r="BMH57" s="27" t="e">
        <f>BMH56/Справочно!BMG$5*1000000</f>
        <v>#DIV/0!</v>
      </c>
      <c r="BMI57" s="27" t="e">
        <f>BMI56/Справочно!BMH$5*1000000</f>
        <v>#DIV/0!</v>
      </c>
      <c r="BMJ57" s="27" t="e">
        <f>BMJ56/Справочно!BMI$5*1000000</f>
        <v>#DIV/0!</v>
      </c>
      <c r="BMK57" s="27" t="e">
        <f>BMK56/Справочно!BMJ$5*1000000</f>
        <v>#DIV/0!</v>
      </c>
      <c r="BML57" s="27" t="e">
        <f>BML56/Справочно!BMK$5*1000000</f>
        <v>#DIV/0!</v>
      </c>
      <c r="BMM57" s="27" t="e">
        <f>BMM56/Справочно!BML$5*1000000</f>
        <v>#DIV/0!</v>
      </c>
      <c r="BMN57" s="27" t="e">
        <f>BMN56/Справочно!BMM$5*1000000</f>
        <v>#DIV/0!</v>
      </c>
      <c r="BMO57" s="27" t="e">
        <f>BMO56/Справочно!BMN$5*1000000</f>
        <v>#DIV/0!</v>
      </c>
      <c r="BMP57" s="27" t="e">
        <f>BMP56/Справочно!BMO$5*1000000</f>
        <v>#DIV/0!</v>
      </c>
      <c r="BMQ57" s="27" t="e">
        <f>BMQ56/Справочно!BMP$5*1000000</f>
        <v>#DIV/0!</v>
      </c>
      <c r="BMR57" s="27" t="e">
        <f>BMR56/Справочно!BMQ$5*1000000</f>
        <v>#DIV/0!</v>
      </c>
      <c r="BMS57" s="27" t="e">
        <f>BMS56/Справочно!BMR$5*1000000</f>
        <v>#DIV/0!</v>
      </c>
      <c r="BMT57" s="27" t="e">
        <f>BMT56/Справочно!BMS$5*1000000</f>
        <v>#DIV/0!</v>
      </c>
      <c r="BMU57" s="27" t="e">
        <f>BMU56/Справочно!BMT$5*1000000</f>
        <v>#DIV/0!</v>
      </c>
      <c r="BMV57" s="27" t="e">
        <f>BMV56/Справочно!BMU$5*1000000</f>
        <v>#DIV/0!</v>
      </c>
      <c r="BMW57" s="27" t="e">
        <f>BMW56/Справочно!BMV$5*1000000</f>
        <v>#DIV/0!</v>
      </c>
      <c r="BMX57" s="27" t="e">
        <f>BMX56/Справочно!BMW$5*1000000</f>
        <v>#DIV/0!</v>
      </c>
      <c r="BMY57" s="27" t="e">
        <f>BMY56/Справочно!BMX$5*1000000</f>
        <v>#DIV/0!</v>
      </c>
      <c r="BMZ57" s="27" t="e">
        <f>BMZ56/Справочно!BMY$5*1000000</f>
        <v>#DIV/0!</v>
      </c>
      <c r="BNA57" s="27" t="e">
        <f>BNA56/Справочно!BMZ$5*1000000</f>
        <v>#DIV/0!</v>
      </c>
      <c r="BNB57" s="27" t="e">
        <f>BNB56/Справочно!BNA$5*1000000</f>
        <v>#DIV/0!</v>
      </c>
      <c r="BNC57" s="27" t="e">
        <f>BNC56/Справочно!BNB$5*1000000</f>
        <v>#DIV/0!</v>
      </c>
      <c r="BND57" s="27" t="e">
        <f>BND56/Справочно!BNC$5*1000000</f>
        <v>#DIV/0!</v>
      </c>
      <c r="BNE57" s="27" t="e">
        <f>BNE56/Справочно!BND$5*1000000</f>
        <v>#DIV/0!</v>
      </c>
      <c r="BNF57" s="27" t="e">
        <f>BNF56/Справочно!BNE$5*1000000</f>
        <v>#DIV/0!</v>
      </c>
      <c r="BNG57" s="27" t="e">
        <f>BNG56/Справочно!BNF$5*1000000</f>
        <v>#DIV/0!</v>
      </c>
      <c r="BNH57" s="27" t="e">
        <f>BNH56/Справочно!BNG$5*1000000</f>
        <v>#DIV/0!</v>
      </c>
      <c r="BNI57" s="27" t="e">
        <f>BNI56/Справочно!BNH$5*1000000</f>
        <v>#DIV/0!</v>
      </c>
      <c r="BNJ57" s="27" t="e">
        <f>BNJ56/Справочно!BNI$5*1000000</f>
        <v>#DIV/0!</v>
      </c>
      <c r="BNK57" s="27" t="e">
        <f>BNK56/Справочно!BNJ$5*1000000</f>
        <v>#DIV/0!</v>
      </c>
      <c r="BNL57" s="27" t="e">
        <f>BNL56/Справочно!BNK$5*1000000</f>
        <v>#DIV/0!</v>
      </c>
      <c r="BNM57" s="27" t="e">
        <f>BNM56/Справочно!BNL$5*1000000</f>
        <v>#DIV/0!</v>
      </c>
      <c r="BNN57" s="27" t="e">
        <f>BNN56/Справочно!BNM$5*1000000</f>
        <v>#DIV/0!</v>
      </c>
      <c r="BNO57" s="27" t="e">
        <f>BNO56/Справочно!BNN$5*1000000</f>
        <v>#DIV/0!</v>
      </c>
      <c r="BNP57" s="27" t="e">
        <f>BNP56/Справочно!BNO$5*1000000</f>
        <v>#DIV/0!</v>
      </c>
      <c r="BNQ57" s="27" t="e">
        <f>BNQ56/Справочно!BNP$5*1000000</f>
        <v>#DIV/0!</v>
      </c>
      <c r="BNR57" s="27" t="e">
        <f>BNR56/Справочно!BNQ$5*1000000</f>
        <v>#DIV/0!</v>
      </c>
      <c r="BNS57" s="27" t="e">
        <f>BNS56/Справочно!BNR$5*1000000</f>
        <v>#DIV/0!</v>
      </c>
      <c r="BNT57" s="27" t="e">
        <f>BNT56/Справочно!BNS$5*1000000</f>
        <v>#DIV/0!</v>
      </c>
      <c r="BNU57" s="27" t="e">
        <f>BNU56/Справочно!BNT$5*1000000</f>
        <v>#DIV/0!</v>
      </c>
      <c r="BNV57" s="27" t="e">
        <f>BNV56/Справочно!BNU$5*1000000</f>
        <v>#DIV/0!</v>
      </c>
      <c r="BNW57" s="27" t="e">
        <f>BNW56/Справочно!BNV$5*1000000</f>
        <v>#DIV/0!</v>
      </c>
      <c r="BNX57" s="27" t="e">
        <f>BNX56/Справочно!BNW$5*1000000</f>
        <v>#DIV/0!</v>
      </c>
      <c r="BNY57" s="27" t="e">
        <f>BNY56/Справочно!BNX$5*1000000</f>
        <v>#DIV/0!</v>
      </c>
      <c r="BNZ57" s="27" t="e">
        <f>BNZ56/Справочно!BNY$5*1000000</f>
        <v>#DIV/0!</v>
      </c>
      <c r="BOA57" s="27" t="e">
        <f>BOA56/Справочно!BNZ$5*1000000</f>
        <v>#DIV/0!</v>
      </c>
      <c r="BOB57" s="27" t="e">
        <f>BOB56/Справочно!BOA$5*1000000</f>
        <v>#DIV/0!</v>
      </c>
      <c r="BOC57" s="27" t="e">
        <f>BOC56/Справочно!BOB$5*1000000</f>
        <v>#DIV/0!</v>
      </c>
      <c r="BOD57" s="27" t="e">
        <f>BOD56/Справочно!BOC$5*1000000</f>
        <v>#DIV/0!</v>
      </c>
      <c r="BOE57" s="27" t="e">
        <f>BOE56/Справочно!BOD$5*1000000</f>
        <v>#DIV/0!</v>
      </c>
      <c r="BOF57" s="27" t="e">
        <f>BOF56/Справочно!BOE$5*1000000</f>
        <v>#DIV/0!</v>
      </c>
      <c r="BOG57" s="27" t="e">
        <f>BOG56/Справочно!BOF$5*1000000</f>
        <v>#DIV/0!</v>
      </c>
      <c r="BOH57" s="27" t="e">
        <f>BOH56/Справочно!BOG$5*1000000</f>
        <v>#DIV/0!</v>
      </c>
      <c r="BOI57" s="27" t="e">
        <f>BOI56/Справочно!BOH$5*1000000</f>
        <v>#DIV/0!</v>
      </c>
      <c r="BOJ57" s="27" t="e">
        <f>BOJ56/Справочно!BOI$5*1000000</f>
        <v>#DIV/0!</v>
      </c>
      <c r="BOK57" s="27" t="e">
        <f>BOK56/Справочно!BOJ$5*1000000</f>
        <v>#DIV/0!</v>
      </c>
      <c r="BOL57" s="27" t="e">
        <f>BOL56/Справочно!BOK$5*1000000</f>
        <v>#DIV/0!</v>
      </c>
      <c r="BOM57" s="27" t="e">
        <f>BOM56/Справочно!BOL$5*1000000</f>
        <v>#DIV/0!</v>
      </c>
      <c r="BON57" s="27" t="e">
        <f>BON56/Справочно!BOM$5*1000000</f>
        <v>#DIV/0!</v>
      </c>
      <c r="BOO57" s="27" t="e">
        <f>BOO56/Справочно!BON$5*1000000</f>
        <v>#DIV/0!</v>
      </c>
      <c r="BOP57" s="27" t="e">
        <f>BOP56/Справочно!BOO$5*1000000</f>
        <v>#DIV/0!</v>
      </c>
      <c r="BOQ57" s="27" t="e">
        <f>BOQ56/Справочно!BOP$5*1000000</f>
        <v>#DIV/0!</v>
      </c>
      <c r="BOR57" s="27" t="e">
        <f>BOR56/Справочно!BOQ$5*1000000</f>
        <v>#DIV/0!</v>
      </c>
      <c r="BOS57" s="27" t="e">
        <f>BOS56/Справочно!BOR$5*1000000</f>
        <v>#DIV/0!</v>
      </c>
      <c r="BOT57" s="27" t="e">
        <f>BOT56/Справочно!BOS$5*1000000</f>
        <v>#DIV/0!</v>
      </c>
      <c r="BOU57" s="27" t="e">
        <f>BOU56/Справочно!BOT$5*1000000</f>
        <v>#DIV/0!</v>
      </c>
      <c r="BOV57" s="27" t="e">
        <f>BOV56/Справочно!BOU$5*1000000</f>
        <v>#DIV/0!</v>
      </c>
      <c r="BOW57" s="27" t="e">
        <f>BOW56/Справочно!BOV$5*1000000</f>
        <v>#DIV/0!</v>
      </c>
      <c r="BOX57" s="27" t="e">
        <f>BOX56/Справочно!BOW$5*1000000</f>
        <v>#DIV/0!</v>
      </c>
      <c r="BOY57" s="27" t="e">
        <f>BOY56/Справочно!BOX$5*1000000</f>
        <v>#DIV/0!</v>
      </c>
      <c r="BOZ57" s="27" t="e">
        <f>BOZ56/Справочно!BOY$5*1000000</f>
        <v>#DIV/0!</v>
      </c>
      <c r="BPA57" s="27" t="e">
        <f>BPA56/Справочно!BOZ$5*1000000</f>
        <v>#DIV/0!</v>
      </c>
      <c r="BPB57" s="27" t="e">
        <f>BPB56/Справочно!BPA$5*1000000</f>
        <v>#DIV/0!</v>
      </c>
      <c r="BPC57" s="27" t="e">
        <f>BPC56/Справочно!BPB$5*1000000</f>
        <v>#DIV/0!</v>
      </c>
      <c r="BPD57" s="27" t="e">
        <f>BPD56/Справочно!BPC$5*1000000</f>
        <v>#DIV/0!</v>
      </c>
      <c r="BPE57" s="27" t="e">
        <f>BPE56/Справочно!BPD$5*1000000</f>
        <v>#DIV/0!</v>
      </c>
      <c r="BPF57" s="27" t="e">
        <f>BPF56/Справочно!BPE$5*1000000</f>
        <v>#DIV/0!</v>
      </c>
      <c r="BPG57" s="27" t="e">
        <f>BPG56/Справочно!BPF$5*1000000</f>
        <v>#DIV/0!</v>
      </c>
      <c r="BPH57" s="27" t="e">
        <f>BPH56/Справочно!BPG$5*1000000</f>
        <v>#DIV/0!</v>
      </c>
      <c r="BPI57" s="27" t="e">
        <f>BPI56/Справочно!BPH$5*1000000</f>
        <v>#DIV/0!</v>
      </c>
      <c r="BPJ57" s="27" t="e">
        <f>BPJ56/Справочно!BPI$5*1000000</f>
        <v>#DIV/0!</v>
      </c>
      <c r="BPK57" s="27" t="e">
        <f>BPK56/Справочно!BPJ$5*1000000</f>
        <v>#DIV/0!</v>
      </c>
      <c r="BPL57" s="27" t="e">
        <f>BPL56/Справочно!BPK$5*1000000</f>
        <v>#DIV/0!</v>
      </c>
      <c r="BPM57" s="27" t="e">
        <f>BPM56/Справочно!BPL$5*1000000</f>
        <v>#DIV/0!</v>
      </c>
      <c r="BPN57" s="27" t="e">
        <f>BPN56/Справочно!BPM$5*1000000</f>
        <v>#DIV/0!</v>
      </c>
      <c r="BPO57" s="27" t="e">
        <f>BPO56/Справочно!BPN$5*1000000</f>
        <v>#DIV/0!</v>
      </c>
      <c r="BPP57" s="27" t="e">
        <f>BPP56/Справочно!BPO$5*1000000</f>
        <v>#DIV/0!</v>
      </c>
      <c r="BPQ57" s="27" t="e">
        <f>BPQ56/Справочно!BPP$5*1000000</f>
        <v>#DIV/0!</v>
      </c>
      <c r="BPR57" s="27" t="e">
        <f>BPR56/Справочно!BPQ$5*1000000</f>
        <v>#DIV/0!</v>
      </c>
      <c r="BPS57" s="27" t="e">
        <f>BPS56/Справочно!BPR$5*1000000</f>
        <v>#DIV/0!</v>
      </c>
      <c r="BPT57" s="27" t="e">
        <f>BPT56/Справочно!BPS$5*1000000</f>
        <v>#DIV/0!</v>
      </c>
      <c r="BPU57" s="27" t="e">
        <f>BPU56/Справочно!BPT$5*1000000</f>
        <v>#DIV/0!</v>
      </c>
      <c r="BPV57" s="27" t="e">
        <f>BPV56/Справочно!BPU$5*1000000</f>
        <v>#DIV/0!</v>
      </c>
      <c r="BPW57" s="27" t="e">
        <f>BPW56/Справочно!BPV$5*1000000</f>
        <v>#DIV/0!</v>
      </c>
      <c r="BPX57" s="27" t="e">
        <f>BPX56/Справочно!BPW$5*1000000</f>
        <v>#DIV/0!</v>
      </c>
      <c r="BPY57" s="27" t="e">
        <f>BPY56/Справочно!BPX$5*1000000</f>
        <v>#DIV/0!</v>
      </c>
      <c r="BPZ57" s="27" t="e">
        <f>BPZ56/Справочно!BPY$5*1000000</f>
        <v>#DIV/0!</v>
      </c>
      <c r="BQA57" s="27" t="e">
        <f>BQA56/Справочно!BPZ$5*1000000</f>
        <v>#DIV/0!</v>
      </c>
      <c r="BQB57" s="27" t="e">
        <f>BQB56/Справочно!BQA$5*1000000</f>
        <v>#DIV/0!</v>
      </c>
      <c r="BQC57" s="27" t="e">
        <f>BQC56/Справочно!BQB$5*1000000</f>
        <v>#DIV/0!</v>
      </c>
      <c r="BQD57" s="27" t="e">
        <f>BQD56/Справочно!BQC$5*1000000</f>
        <v>#DIV/0!</v>
      </c>
      <c r="BQE57" s="27" t="e">
        <f>BQE56/Справочно!BQD$5*1000000</f>
        <v>#DIV/0!</v>
      </c>
      <c r="BQF57" s="27" t="e">
        <f>BQF56/Справочно!BQE$5*1000000</f>
        <v>#DIV/0!</v>
      </c>
      <c r="BQG57" s="27" t="e">
        <f>BQG56/Справочно!BQF$5*1000000</f>
        <v>#DIV/0!</v>
      </c>
      <c r="BQH57" s="27" t="e">
        <f>BQH56/Справочно!BQG$5*1000000</f>
        <v>#DIV/0!</v>
      </c>
      <c r="BQI57" s="27" t="e">
        <f>BQI56/Справочно!BQH$5*1000000</f>
        <v>#DIV/0!</v>
      </c>
      <c r="BQJ57" s="27" t="e">
        <f>BQJ56/Справочно!BQI$5*1000000</f>
        <v>#DIV/0!</v>
      </c>
      <c r="BQK57" s="27" t="e">
        <f>BQK56/Справочно!BQJ$5*1000000</f>
        <v>#DIV/0!</v>
      </c>
      <c r="BQL57" s="27" t="e">
        <f>BQL56/Справочно!BQK$5*1000000</f>
        <v>#DIV/0!</v>
      </c>
      <c r="BQM57" s="27" t="e">
        <f>BQM56/Справочно!BQL$5*1000000</f>
        <v>#DIV/0!</v>
      </c>
      <c r="BQN57" s="27" t="e">
        <f>BQN56/Справочно!BQM$5*1000000</f>
        <v>#DIV/0!</v>
      </c>
      <c r="BQO57" s="27" t="e">
        <f>BQO56/Справочно!BQN$5*1000000</f>
        <v>#DIV/0!</v>
      </c>
      <c r="BQP57" s="27" t="e">
        <f>BQP56/Справочно!BQO$5*1000000</f>
        <v>#DIV/0!</v>
      </c>
      <c r="BQQ57" s="27" t="e">
        <f>BQQ56/Справочно!BQP$5*1000000</f>
        <v>#DIV/0!</v>
      </c>
      <c r="BQR57" s="27" t="e">
        <f>BQR56/Справочно!BQQ$5*1000000</f>
        <v>#DIV/0!</v>
      </c>
      <c r="BQS57" s="27" t="e">
        <f>BQS56/Справочно!BQR$5*1000000</f>
        <v>#DIV/0!</v>
      </c>
      <c r="BQT57" s="27" t="e">
        <f>BQT56/Справочно!BQS$5*1000000</f>
        <v>#DIV/0!</v>
      </c>
      <c r="BQU57" s="27" t="e">
        <f>BQU56/Справочно!BQT$5*1000000</f>
        <v>#DIV/0!</v>
      </c>
      <c r="BQV57" s="27" t="e">
        <f>BQV56/Справочно!BQU$5*1000000</f>
        <v>#DIV/0!</v>
      </c>
      <c r="BQW57" s="27" t="e">
        <f>BQW56/Справочно!BQV$5*1000000</f>
        <v>#DIV/0!</v>
      </c>
      <c r="BQX57" s="27" t="e">
        <f>BQX56/Справочно!BQW$5*1000000</f>
        <v>#DIV/0!</v>
      </c>
      <c r="BQY57" s="27" t="e">
        <f>BQY56/Справочно!BQX$5*1000000</f>
        <v>#DIV/0!</v>
      </c>
      <c r="BQZ57" s="27" t="e">
        <f>BQZ56/Справочно!BQY$5*1000000</f>
        <v>#DIV/0!</v>
      </c>
      <c r="BRA57" s="27" t="e">
        <f>BRA56/Справочно!BQZ$5*1000000</f>
        <v>#DIV/0!</v>
      </c>
      <c r="BRB57" s="27" t="e">
        <f>BRB56/Справочно!BRA$5*1000000</f>
        <v>#DIV/0!</v>
      </c>
      <c r="BRC57" s="27" t="e">
        <f>BRC56/Справочно!BRB$5*1000000</f>
        <v>#DIV/0!</v>
      </c>
      <c r="BRD57" s="27" t="e">
        <f>BRD56/Справочно!BRC$5*1000000</f>
        <v>#DIV/0!</v>
      </c>
      <c r="BRE57" s="27" t="e">
        <f>BRE56/Справочно!BRD$5*1000000</f>
        <v>#DIV/0!</v>
      </c>
      <c r="BRF57" s="27" t="e">
        <f>BRF56/Справочно!BRE$5*1000000</f>
        <v>#DIV/0!</v>
      </c>
      <c r="BRG57" s="27" t="e">
        <f>BRG56/Справочно!BRF$5*1000000</f>
        <v>#DIV/0!</v>
      </c>
      <c r="BRH57" s="27" t="e">
        <f>BRH56/Справочно!BRG$5*1000000</f>
        <v>#DIV/0!</v>
      </c>
      <c r="BRI57" s="27" t="e">
        <f>BRI56/Справочно!BRH$5*1000000</f>
        <v>#DIV/0!</v>
      </c>
      <c r="BRJ57" s="27" t="e">
        <f>BRJ56/Справочно!BRI$5*1000000</f>
        <v>#DIV/0!</v>
      </c>
      <c r="BRK57" s="27" t="e">
        <f>BRK56/Справочно!BRJ$5*1000000</f>
        <v>#DIV/0!</v>
      </c>
      <c r="BRL57" s="27" t="e">
        <f>BRL56/Справочно!BRK$5*1000000</f>
        <v>#DIV/0!</v>
      </c>
      <c r="BRM57" s="27" t="e">
        <f>BRM56/Справочно!BRL$5*1000000</f>
        <v>#DIV/0!</v>
      </c>
      <c r="BRN57" s="27" t="e">
        <f>BRN56/Справочно!BRM$5*1000000</f>
        <v>#DIV/0!</v>
      </c>
      <c r="BRO57" s="27" t="e">
        <f>BRO56/Справочно!BRN$5*1000000</f>
        <v>#DIV/0!</v>
      </c>
      <c r="BRP57" s="27" t="e">
        <f>BRP56/Справочно!BRO$5*1000000</f>
        <v>#DIV/0!</v>
      </c>
      <c r="BRQ57" s="27" t="e">
        <f>BRQ56/Справочно!BRP$5*1000000</f>
        <v>#DIV/0!</v>
      </c>
      <c r="BRR57" s="27" t="e">
        <f>BRR56/Справочно!BRQ$5*1000000</f>
        <v>#DIV/0!</v>
      </c>
      <c r="BRS57" s="27" t="e">
        <f>BRS56/Справочно!BRR$5*1000000</f>
        <v>#DIV/0!</v>
      </c>
      <c r="BRT57" s="27" t="e">
        <f>BRT56/Справочно!BRS$5*1000000</f>
        <v>#DIV/0!</v>
      </c>
      <c r="BRU57" s="27" t="e">
        <f>BRU56/Справочно!BRT$5*1000000</f>
        <v>#DIV/0!</v>
      </c>
      <c r="BRV57" s="27" t="e">
        <f>BRV56/Справочно!BRU$5*1000000</f>
        <v>#DIV/0!</v>
      </c>
      <c r="BRW57" s="27" t="e">
        <f>BRW56/Справочно!BRV$5*1000000</f>
        <v>#DIV/0!</v>
      </c>
      <c r="BRX57" s="27" t="e">
        <f>BRX56/Справочно!BRW$5*1000000</f>
        <v>#DIV/0!</v>
      </c>
      <c r="BRY57" s="27" t="e">
        <f>BRY56/Справочно!BRX$5*1000000</f>
        <v>#DIV/0!</v>
      </c>
      <c r="BRZ57" s="27" t="e">
        <f>BRZ56/Справочно!BRY$5*1000000</f>
        <v>#DIV/0!</v>
      </c>
      <c r="BSA57" s="27" t="e">
        <f>BSA56/Справочно!BRZ$5*1000000</f>
        <v>#DIV/0!</v>
      </c>
      <c r="BSB57" s="27" t="e">
        <f>BSB56/Справочно!BSA$5*1000000</f>
        <v>#DIV/0!</v>
      </c>
      <c r="BSC57" s="27" t="e">
        <f>BSC56/Справочно!BSB$5*1000000</f>
        <v>#DIV/0!</v>
      </c>
      <c r="BSD57" s="27" t="e">
        <f>BSD56/Справочно!BSC$5*1000000</f>
        <v>#DIV/0!</v>
      </c>
      <c r="BSE57" s="27" t="e">
        <f>BSE56/Справочно!BSD$5*1000000</f>
        <v>#DIV/0!</v>
      </c>
      <c r="BSF57" s="27" t="e">
        <f>BSF56/Справочно!BSE$5*1000000</f>
        <v>#DIV/0!</v>
      </c>
      <c r="BSG57" s="27" t="e">
        <f>BSG56/Справочно!BSF$5*1000000</f>
        <v>#DIV/0!</v>
      </c>
      <c r="BSH57" s="27" t="e">
        <f>BSH56/Справочно!BSG$5*1000000</f>
        <v>#DIV/0!</v>
      </c>
      <c r="BSI57" s="27" t="e">
        <f>BSI56/Справочно!BSH$5*1000000</f>
        <v>#DIV/0!</v>
      </c>
      <c r="BSJ57" s="27" t="e">
        <f>BSJ56/Справочно!BSI$5*1000000</f>
        <v>#DIV/0!</v>
      </c>
      <c r="BSK57" s="27" t="e">
        <f>BSK56/Справочно!BSJ$5*1000000</f>
        <v>#DIV/0!</v>
      </c>
      <c r="BSL57" s="27" t="e">
        <f>BSL56/Справочно!BSK$5*1000000</f>
        <v>#DIV/0!</v>
      </c>
      <c r="BSM57" s="27" t="e">
        <f>BSM56/Справочно!BSL$5*1000000</f>
        <v>#DIV/0!</v>
      </c>
      <c r="BSN57" s="27" t="e">
        <f>BSN56/Справочно!BSM$5*1000000</f>
        <v>#DIV/0!</v>
      </c>
      <c r="BSO57" s="27" t="e">
        <f>BSO56/Справочно!BSN$5*1000000</f>
        <v>#DIV/0!</v>
      </c>
      <c r="BSP57" s="27" t="e">
        <f>BSP56/Справочно!BSO$5*1000000</f>
        <v>#DIV/0!</v>
      </c>
      <c r="BSQ57" s="27" t="e">
        <f>BSQ56/Справочно!BSP$5*1000000</f>
        <v>#DIV/0!</v>
      </c>
      <c r="BSR57" s="27" t="e">
        <f>BSR56/Справочно!BSQ$5*1000000</f>
        <v>#DIV/0!</v>
      </c>
      <c r="BSS57" s="27" t="e">
        <f>BSS56/Справочно!BSR$5*1000000</f>
        <v>#DIV/0!</v>
      </c>
      <c r="BST57" s="27" t="e">
        <f>BST56/Справочно!BSS$5*1000000</f>
        <v>#DIV/0!</v>
      </c>
      <c r="BSU57" s="27" t="e">
        <f>BSU56/Справочно!BST$5*1000000</f>
        <v>#DIV/0!</v>
      </c>
      <c r="BSV57" s="27" t="e">
        <f>BSV56/Справочно!BSU$5*1000000</f>
        <v>#DIV/0!</v>
      </c>
      <c r="BSW57" s="27" t="e">
        <f>BSW56/Справочно!BSV$5*1000000</f>
        <v>#DIV/0!</v>
      </c>
      <c r="BSX57" s="27" t="e">
        <f>BSX56/Справочно!BSW$5*1000000</f>
        <v>#DIV/0!</v>
      </c>
      <c r="BSY57" s="27" t="e">
        <f>BSY56/Справочно!BSX$5*1000000</f>
        <v>#DIV/0!</v>
      </c>
      <c r="BSZ57" s="27" t="e">
        <f>BSZ56/Справочно!BSY$5*1000000</f>
        <v>#DIV/0!</v>
      </c>
      <c r="BTA57" s="27" t="e">
        <f>BTA56/Справочно!BSZ$5*1000000</f>
        <v>#DIV/0!</v>
      </c>
      <c r="BTB57" s="27" t="e">
        <f>BTB56/Справочно!BTA$5*1000000</f>
        <v>#DIV/0!</v>
      </c>
      <c r="BTC57" s="27" t="e">
        <f>BTC56/Справочно!BTB$5*1000000</f>
        <v>#DIV/0!</v>
      </c>
      <c r="BTD57" s="27" t="e">
        <f>BTD56/Справочно!BTC$5*1000000</f>
        <v>#DIV/0!</v>
      </c>
      <c r="BTE57" s="27" t="e">
        <f>BTE56/Справочно!BTD$5*1000000</f>
        <v>#DIV/0!</v>
      </c>
      <c r="BTF57" s="27" t="e">
        <f>BTF56/Справочно!BTE$5*1000000</f>
        <v>#DIV/0!</v>
      </c>
      <c r="BTG57" s="27" t="e">
        <f>BTG56/Справочно!BTF$5*1000000</f>
        <v>#DIV/0!</v>
      </c>
      <c r="BTH57" s="27" t="e">
        <f>BTH56/Справочно!BTG$5*1000000</f>
        <v>#DIV/0!</v>
      </c>
      <c r="BTI57" s="27" t="e">
        <f>BTI56/Справочно!BTH$5*1000000</f>
        <v>#DIV/0!</v>
      </c>
      <c r="BTJ57" s="27" t="e">
        <f>BTJ56/Справочно!BTI$5*1000000</f>
        <v>#DIV/0!</v>
      </c>
      <c r="BTK57" s="27" t="e">
        <f>BTK56/Справочно!BTJ$5*1000000</f>
        <v>#DIV/0!</v>
      </c>
      <c r="BTL57" s="27" t="e">
        <f>BTL56/Справочно!BTK$5*1000000</f>
        <v>#DIV/0!</v>
      </c>
      <c r="BTM57" s="27" t="e">
        <f>BTM56/Справочно!BTL$5*1000000</f>
        <v>#DIV/0!</v>
      </c>
      <c r="BTN57" s="27" t="e">
        <f>BTN56/Справочно!BTM$5*1000000</f>
        <v>#DIV/0!</v>
      </c>
      <c r="BTO57" s="27" t="e">
        <f>BTO56/Справочно!BTN$5*1000000</f>
        <v>#DIV/0!</v>
      </c>
      <c r="BTP57" s="27" t="e">
        <f>BTP56/Справочно!BTO$5*1000000</f>
        <v>#DIV/0!</v>
      </c>
      <c r="BTQ57" s="27" t="e">
        <f>BTQ56/Справочно!BTP$5*1000000</f>
        <v>#DIV/0!</v>
      </c>
      <c r="BTR57" s="27" t="e">
        <f>BTR56/Справочно!BTQ$5*1000000</f>
        <v>#DIV/0!</v>
      </c>
      <c r="BTS57" s="27" t="e">
        <f>BTS56/Справочно!BTR$5*1000000</f>
        <v>#DIV/0!</v>
      </c>
      <c r="BTT57" s="27" t="e">
        <f>BTT56/Справочно!BTS$5*1000000</f>
        <v>#DIV/0!</v>
      </c>
      <c r="BTU57" s="27" t="e">
        <f>BTU56/Справочно!BTT$5*1000000</f>
        <v>#DIV/0!</v>
      </c>
      <c r="BTV57" s="27" t="e">
        <f>BTV56/Справочно!BTU$5*1000000</f>
        <v>#DIV/0!</v>
      </c>
      <c r="BTW57" s="27" t="e">
        <f>BTW56/Справочно!BTV$5*1000000</f>
        <v>#DIV/0!</v>
      </c>
      <c r="BTX57" s="27" t="e">
        <f>BTX56/Справочно!BTW$5*1000000</f>
        <v>#DIV/0!</v>
      </c>
      <c r="BTY57" s="27" t="e">
        <f>BTY56/Справочно!BTX$5*1000000</f>
        <v>#DIV/0!</v>
      </c>
      <c r="BTZ57" s="27" t="e">
        <f>BTZ56/Справочно!BTY$5*1000000</f>
        <v>#DIV/0!</v>
      </c>
      <c r="BUA57" s="27" t="e">
        <f>BUA56/Справочно!BTZ$5*1000000</f>
        <v>#DIV/0!</v>
      </c>
      <c r="BUB57" s="27" t="e">
        <f>BUB56/Справочно!BUA$5*1000000</f>
        <v>#DIV/0!</v>
      </c>
      <c r="BUC57" s="27" t="e">
        <f>BUC56/Справочно!BUB$5*1000000</f>
        <v>#DIV/0!</v>
      </c>
      <c r="BUD57" s="27" t="e">
        <f>BUD56/Справочно!BUC$5*1000000</f>
        <v>#DIV/0!</v>
      </c>
      <c r="BUE57" s="27" t="e">
        <f>BUE56/Справочно!BUD$5*1000000</f>
        <v>#DIV/0!</v>
      </c>
      <c r="BUF57" s="27" t="e">
        <f>BUF56/Справочно!BUE$5*1000000</f>
        <v>#DIV/0!</v>
      </c>
      <c r="BUG57" s="27" t="e">
        <f>BUG56/Справочно!BUF$5*1000000</f>
        <v>#DIV/0!</v>
      </c>
      <c r="BUH57" s="27" t="e">
        <f>BUH56/Справочно!BUG$5*1000000</f>
        <v>#DIV/0!</v>
      </c>
      <c r="BUI57" s="27" t="e">
        <f>BUI56/Справочно!BUH$5*1000000</f>
        <v>#DIV/0!</v>
      </c>
      <c r="BUJ57" s="27" t="e">
        <f>BUJ56/Справочно!BUI$5*1000000</f>
        <v>#DIV/0!</v>
      </c>
      <c r="BUK57" s="27" t="e">
        <f>BUK56/Справочно!BUJ$5*1000000</f>
        <v>#DIV/0!</v>
      </c>
      <c r="BUL57" s="27" t="e">
        <f>BUL56/Справочно!BUK$5*1000000</f>
        <v>#DIV/0!</v>
      </c>
      <c r="BUM57" s="27" t="e">
        <f>BUM56/Справочно!BUL$5*1000000</f>
        <v>#DIV/0!</v>
      </c>
      <c r="BUN57" s="27" t="e">
        <f>BUN56/Справочно!BUM$5*1000000</f>
        <v>#DIV/0!</v>
      </c>
      <c r="BUO57" s="27" t="e">
        <f>BUO56/Справочно!BUN$5*1000000</f>
        <v>#DIV/0!</v>
      </c>
      <c r="BUP57" s="27" t="e">
        <f>BUP56/Справочно!BUO$5*1000000</f>
        <v>#DIV/0!</v>
      </c>
      <c r="BUQ57" s="27" t="e">
        <f>BUQ56/Справочно!BUP$5*1000000</f>
        <v>#DIV/0!</v>
      </c>
      <c r="BUR57" s="27" t="e">
        <f>BUR56/Справочно!BUQ$5*1000000</f>
        <v>#DIV/0!</v>
      </c>
      <c r="BUS57" s="27" t="e">
        <f>BUS56/Справочно!BUR$5*1000000</f>
        <v>#DIV/0!</v>
      </c>
      <c r="BUT57" s="27" t="e">
        <f>BUT56/Справочно!BUS$5*1000000</f>
        <v>#DIV/0!</v>
      </c>
      <c r="BUU57" s="27" t="e">
        <f>BUU56/Справочно!BUT$5*1000000</f>
        <v>#DIV/0!</v>
      </c>
      <c r="BUV57" s="27" t="e">
        <f>BUV56/Справочно!BUU$5*1000000</f>
        <v>#DIV/0!</v>
      </c>
      <c r="BUW57" s="27" t="e">
        <f>BUW56/Справочно!BUV$5*1000000</f>
        <v>#DIV/0!</v>
      </c>
      <c r="BUX57" s="27" t="e">
        <f>BUX56/Справочно!BUW$5*1000000</f>
        <v>#DIV/0!</v>
      </c>
      <c r="BUY57" s="27" t="e">
        <f>BUY56/Справочно!BUX$5*1000000</f>
        <v>#DIV/0!</v>
      </c>
      <c r="BUZ57" s="27" t="e">
        <f>BUZ56/Справочно!BUY$5*1000000</f>
        <v>#DIV/0!</v>
      </c>
      <c r="BVA57" s="27" t="e">
        <f>BVA56/Справочно!BUZ$5*1000000</f>
        <v>#DIV/0!</v>
      </c>
      <c r="BVB57" s="27" t="e">
        <f>BVB56/Справочно!BVA$5*1000000</f>
        <v>#DIV/0!</v>
      </c>
      <c r="BVC57" s="27" t="e">
        <f>BVC56/Справочно!BVB$5*1000000</f>
        <v>#DIV/0!</v>
      </c>
      <c r="BVD57" s="27" t="e">
        <f>BVD56/Справочно!BVC$5*1000000</f>
        <v>#DIV/0!</v>
      </c>
      <c r="BVE57" s="27" t="e">
        <f>BVE56/Справочно!BVD$5*1000000</f>
        <v>#DIV/0!</v>
      </c>
      <c r="BVF57" s="27" t="e">
        <f>BVF56/Справочно!BVE$5*1000000</f>
        <v>#DIV/0!</v>
      </c>
      <c r="BVG57" s="27" t="e">
        <f>BVG56/Справочно!BVF$5*1000000</f>
        <v>#DIV/0!</v>
      </c>
      <c r="BVH57" s="27" t="e">
        <f>BVH56/Справочно!BVG$5*1000000</f>
        <v>#DIV/0!</v>
      </c>
      <c r="BVI57" s="27" t="e">
        <f>BVI56/Справочно!BVH$5*1000000</f>
        <v>#DIV/0!</v>
      </c>
      <c r="BVJ57" s="27" t="e">
        <f>BVJ56/Справочно!BVI$5*1000000</f>
        <v>#DIV/0!</v>
      </c>
      <c r="BVK57" s="27" t="e">
        <f>BVK56/Справочно!BVJ$5*1000000</f>
        <v>#DIV/0!</v>
      </c>
      <c r="BVL57" s="27" t="e">
        <f>BVL56/Справочно!BVK$5*1000000</f>
        <v>#DIV/0!</v>
      </c>
      <c r="BVM57" s="27" t="e">
        <f>BVM56/Справочно!BVL$5*1000000</f>
        <v>#DIV/0!</v>
      </c>
      <c r="BVN57" s="27" t="e">
        <f>BVN56/Справочно!BVM$5*1000000</f>
        <v>#DIV/0!</v>
      </c>
      <c r="BVO57" s="27" t="e">
        <f>BVO56/Справочно!BVN$5*1000000</f>
        <v>#DIV/0!</v>
      </c>
      <c r="BVP57" s="27" t="e">
        <f>BVP56/Справочно!BVO$5*1000000</f>
        <v>#DIV/0!</v>
      </c>
      <c r="BVQ57" s="27" t="e">
        <f>BVQ56/Справочно!BVP$5*1000000</f>
        <v>#DIV/0!</v>
      </c>
      <c r="BVR57" s="27" t="e">
        <f>BVR56/Справочно!BVQ$5*1000000</f>
        <v>#DIV/0!</v>
      </c>
      <c r="BVS57" s="27" t="e">
        <f>BVS56/Справочно!BVR$5*1000000</f>
        <v>#DIV/0!</v>
      </c>
      <c r="BVT57" s="27" t="e">
        <f>BVT56/Справочно!BVS$5*1000000</f>
        <v>#DIV/0!</v>
      </c>
      <c r="BVU57" s="27" t="e">
        <f>BVU56/Справочно!BVT$5*1000000</f>
        <v>#DIV/0!</v>
      </c>
      <c r="BVV57" s="27" t="e">
        <f>BVV56/Справочно!BVU$5*1000000</f>
        <v>#DIV/0!</v>
      </c>
      <c r="BVW57" s="27" t="e">
        <f>BVW56/Справочно!BVV$5*1000000</f>
        <v>#DIV/0!</v>
      </c>
      <c r="BVX57" s="27" t="e">
        <f>BVX56/Справочно!BVW$5*1000000</f>
        <v>#DIV/0!</v>
      </c>
      <c r="BVY57" s="27" t="e">
        <f>BVY56/Справочно!BVX$5*1000000</f>
        <v>#DIV/0!</v>
      </c>
      <c r="BVZ57" s="27" t="e">
        <f>BVZ56/Справочно!BVY$5*1000000</f>
        <v>#DIV/0!</v>
      </c>
      <c r="BWA57" s="27" t="e">
        <f>BWA56/Справочно!BVZ$5*1000000</f>
        <v>#DIV/0!</v>
      </c>
      <c r="BWB57" s="27" t="e">
        <f>BWB56/Справочно!BWA$5*1000000</f>
        <v>#DIV/0!</v>
      </c>
      <c r="BWC57" s="27" t="e">
        <f>BWC56/Справочно!BWB$5*1000000</f>
        <v>#DIV/0!</v>
      </c>
      <c r="BWD57" s="27" t="e">
        <f>BWD56/Справочно!BWC$5*1000000</f>
        <v>#DIV/0!</v>
      </c>
      <c r="BWE57" s="27" t="e">
        <f>BWE56/Справочно!BWD$5*1000000</f>
        <v>#DIV/0!</v>
      </c>
      <c r="BWF57" s="27" t="e">
        <f>BWF56/Справочно!BWE$5*1000000</f>
        <v>#DIV/0!</v>
      </c>
      <c r="BWG57" s="27" t="e">
        <f>BWG56/Справочно!BWF$5*1000000</f>
        <v>#DIV/0!</v>
      </c>
      <c r="BWH57" s="27" t="e">
        <f>BWH56/Справочно!BWG$5*1000000</f>
        <v>#DIV/0!</v>
      </c>
      <c r="BWI57" s="27" t="e">
        <f>BWI56/Справочно!BWH$5*1000000</f>
        <v>#DIV/0!</v>
      </c>
      <c r="BWJ57" s="27" t="e">
        <f>BWJ56/Справочно!BWI$5*1000000</f>
        <v>#DIV/0!</v>
      </c>
      <c r="BWK57" s="27" t="e">
        <f>BWK56/Справочно!BWJ$5*1000000</f>
        <v>#DIV/0!</v>
      </c>
      <c r="BWL57" s="27" t="e">
        <f>BWL56/Справочно!BWK$5*1000000</f>
        <v>#DIV/0!</v>
      </c>
      <c r="BWM57" s="27" t="e">
        <f>BWM56/Справочно!BWL$5*1000000</f>
        <v>#DIV/0!</v>
      </c>
      <c r="BWN57" s="27" t="e">
        <f>BWN56/Справочно!BWM$5*1000000</f>
        <v>#DIV/0!</v>
      </c>
      <c r="BWO57" s="27" t="e">
        <f>BWO56/Справочно!BWN$5*1000000</f>
        <v>#DIV/0!</v>
      </c>
      <c r="BWP57" s="27" t="e">
        <f>BWP56/Справочно!BWO$5*1000000</f>
        <v>#DIV/0!</v>
      </c>
      <c r="BWQ57" s="27" t="e">
        <f>BWQ56/Справочно!BWP$5*1000000</f>
        <v>#DIV/0!</v>
      </c>
      <c r="BWR57" s="27" t="e">
        <f>BWR56/Справочно!BWQ$5*1000000</f>
        <v>#DIV/0!</v>
      </c>
      <c r="BWS57" s="27" t="e">
        <f>BWS56/Справочно!BWR$5*1000000</f>
        <v>#DIV/0!</v>
      </c>
      <c r="BWT57" s="27" t="e">
        <f>BWT56/Справочно!BWS$5*1000000</f>
        <v>#DIV/0!</v>
      </c>
      <c r="BWU57" s="27" t="e">
        <f>BWU56/Справочно!BWT$5*1000000</f>
        <v>#DIV/0!</v>
      </c>
      <c r="BWV57" s="27" t="e">
        <f>BWV56/Справочно!BWU$5*1000000</f>
        <v>#DIV/0!</v>
      </c>
      <c r="BWW57" s="27" t="e">
        <f>BWW56/Справочно!BWV$5*1000000</f>
        <v>#DIV/0!</v>
      </c>
      <c r="BWX57" s="27" t="e">
        <f>BWX56/Справочно!BWW$5*1000000</f>
        <v>#DIV/0!</v>
      </c>
      <c r="BWY57" s="27" t="e">
        <f>BWY56/Справочно!BWX$5*1000000</f>
        <v>#DIV/0!</v>
      </c>
      <c r="BWZ57" s="27" t="e">
        <f>BWZ56/Справочно!BWY$5*1000000</f>
        <v>#DIV/0!</v>
      </c>
      <c r="BXA57" s="27" t="e">
        <f>BXA56/Справочно!BWZ$5*1000000</f>
        <v>#DIV/0!</v>
      </c>
      <c r="BXB57" s="27" t="e">
        <f>BXB56/Справочно!BXA$5*1000000</f>
        <v>#DIV/0!</v>
      </c>
      <c r="BXC57" s="27" t="e">
        <f>BXC56/Справочно!BXB$5*1000000</f>
        <v>#DIV/0!</v>
      </c>
      <c r="BXD57" s="27" t="e">
        <f>BXD56/Справочно!BXC$5*1000000</f>
        <v>#DIV/0!</v>
      </c>
      <c r="BXE57" s="27" t="e">
        <f>BXE56/Справочно!BXD$5*1000000</f>
        <v>#DIV/0!</v>
      </c>
      <c r="BXF57" s="27" t="e">
        <f>BXF56/Справочно!BXE$5*1000000</f>
        <v>#DIV/0!</v>
      </c>
      <c r="BXG57" s="27" t="e">
        <f>BXG56/Справочно!BXF$5*1000000</f>
        <v>#DIV/0!</v>
      </c>
      <c r="BXH57" s="27" t="e">
        <f>BXH56/Справочно!BXG$5*1000000</f>
        <v>#DIV/0!</v>
      </c>
      <c r="BXI57" s="27" t="e">
        <f>BXI56/Справочно!BXH$5*1000000</f>
        <v>#DIV/0!</v>
      </c>
      <c r="BXJ57" s="27" t="e">
        <f>BXJ56/Справочно!BXI$5*1000000</f>
        <v>#DIV/0!</v>
      </c>
      <c r="BXK57" s="27" t="e">
        <f>BXK56/Справочно!BXJ$5*1000000</f>
        <v>#DIV/0!</v>
      </c>
      <c r="BXL57" s="27" t="e">
        <f>BXL56/Справочно!BXK$5*1000000</f>
        <v>#DIV/0!</v>
      </c>
      <c r="BXM57" s="27" t="e">
        <f>BXM56/Справочно!BXL$5*1000000</f>
        <v>#DIV/0!</v>
      </c>
      <c r="BXN57" s="27" t="e">
        <f>BXN56/Справочно!BXM$5*1000000</f>
        <v>#DIV/0!</v>
      </c>
      <c r="BXO57" s="27" t="e">
        <f>BXO56/Справочно!BXN$5*1000000</f>
        <v>#DIV/0!</v>
      </c>
      <c r="BXP57" s="27" t="e">
        <f>BXP56/Справочно!BXO$5*1000000</f>
        <v>#DIV/0!</v>
      </c>
      <c r="BXQ57" s="27" t="e">
        <f>BXQ56/Справочно!BXP$5*1000000</f>
        <v>#DIV/0!</v>
      </c>
      <c r="BXR57" s="27" t="e">
        <f>BXR56/Справочно!BXQ$5*1000000</f>
        <v>#DIV/0!</v>
      </c>
      <c r="BXS57" s="27" t="e">
        <f>BXS56/Справочно!BXR$5*1000000</f>
        <v>#DIV/0!</v>
      </c>
      <c r="BXT57" s="27" t="e">
        <f>BXT56/Справочно!BXS$5*1000000</f>
        <v>#DIV/0!</v>
      </c>
      <c r="BXU57" s="27" t="e">
        <f>BXU56/Справочно!BXT$5*1000000</f>
        <v>#DIV/0!</v>
      </c>
      <c r="BXV57" s="27" t="e">
        <f>BXV56/Справочно!BXU$5*1000000</f>
        <v>#DIV/0!</v>
      </c>
      <c r="BXW57" s="27" t="e">
        <f>BXW56/Справочно!BXV$5*1000000</f>
        <v>#DIV/0!</v>
      </c>
      <c r="BXX57" s="27" t="e">
        <f>BXX56/Справочно!BXW$5*1000000</f>
        <v>#DIV/0!</v>
      </c>
      <c r="BXY57" s="27" t="e">
        <f>BXY56/Справочно!BXX$5*1000000</f>
        <v>#DIV/0!</v>
      </c>
      <c r="BXZ57" s="27" t="e">
        <f>BXZ56/Справочно!BXY$5*1000000</f>
        <v>#DIV/0!</v>
      </c>
      <c r="BYA57" s="27" t="e">
        <f>BYA56/Справочно!BXZ$5*1000000</f>
        <v>#DIV/0!</v>
      </c>
      <c r="BYB57" s="27" t="e">
        <f>BYB56/Справочно!BYA$5*1000000</f>
        <v>#DIV/0!</v>
      </c>
      <c r="BYC57" s="27" t="e">
        <f>BYC56/Справочно!BYB$5*1000000</f>
        <v>#DIV/0!</v>
      </c>
      <c r="BYD57" s="27" t="e">
        <f>BYD56/Справочно!BYC$5*1000000</f>
        <v>#DIV/0!</v>
      </c>
      <c r="BYE57" s="27" t="e">
        <f>BYE56/Справочно!BYD$5*1000000</f>
        <v>#DIV/0!</v>
      </c>
      <c r="BYF57" s="27" t="e">
        <f>BYF56/Справочно!BYE$5*1000000</f>
        <v>#DIV/0!</v>
      </c>
      <c r="BYG57" s="27" t="e">
        <f>BYG56/Справочно!BYF$5*1000000</f>
        <v>#DIV/0!</v>
      </c>
      <c r="BYH57" s="27" t="e">
        <f>BYH56/Справочно!BYG$5*1000000</f>
        <v>#DIV/0!</v>
      </c>
      <c r="BYI57" s="27" t="e">
        <f>BYI56/Справочно!BYH$5*1000000</f>
        <v>#DIV/0!</v>
      </c>
      <c r="BYJ57" s="27" t="e">
        <f>BYJ56/Справочно!BYI$5*1000000</f>
        <v>#DIV/0!</v>
      </c>
      <c r="BYK57" s="27" t="e">
        <f>BYK56/Справочно!BYJ$5*1000000</f>
        <v>#DIV/0!</v>
      </c>
      <c r="BYL57" s="27" t="e">
        <f>BYL56/Справочно!BYK$5*1000000</f>
        <v>#DIV/0!</v>
      </c>
      <c r="BYM57" s="27" t="e">
        <f>BYM56/Справочно!BYL$5*1000000</f>
        <v>#DIV/0!</v>
      </c>
      <c r="BYN57" s="27" t="e">
        <f>BYN56/Справочно!BYM$5*1000000</f>
        <v>#DIV/0!</v>
      </c>
      <c r="BYO57" s="27" t="e">
        <f>BYO56/Справочно!BYN$5*1000000</f>
        <v>#DIV/0!</v>
      </c>
      <c r="BYP57" s="27" t="e">
        <f>BYP56/Справочно!BYO$5*1000000</f>
        <v>#DIV/0!</v>
      </c>
      <c r="BYQ57" s="27" t="e">
        <f>BYQ56/Справочно!BYP$5*1000000</f>
        <v>#DIV/0!</v>
      </c>
      <c r="BYR57" s="27" t="e">
        <f>BYR56/Справочно!BYQ$5*1000000</f>
        <v>#DIV/0!</v>
      </c>
      <c r="BYS57" s="27" t="e">
        <f>BYS56/Справочно!BYR$5*1000000</f>
        <v>#DIV/0!</v>
      </c>
      <c r="BYT57" s="27" t="e">
        <f>BYT56/Справочно!BYS$5*1000000</f>
        <v>#DIV/0!</v>
      </c>
      <c r="BYU57" s="27" t="e">
        <f>BYU56/Справочно!BYT$5*1000000</f>
        <v>#DIV/0!</v>
      </c>
      <c r="BYV57" s="27" t="e">
        <f>BYV56/Справочно!BYU$5*1000000</f>
        <v>#DIV/0!</v>
      </c>
      <c r="BYW57" s="27" t="e">
        <f>BYW56/Справочно!BYV$5*1000000</f>
        <v>#DIV/0!</v>
      </c>
      <c r="BYX57" s="27" t="e">
        <f>BYX56/Справочно!BYW$5*1000000</f>
        <v>#DIV/0!</v>
      </c>
      <c r="BYY57" s="27" t="e">
        <f>BYY56/Справочно!BYX$5*1000000</f>
        <v>#DIV/0!</v>
      </c>
      <c r="BYZ57" s="27" t="e">
        <f>BYZ56/Справочно!BYY$5*1000000</f>
        <v>#DIV/0!</v>
      </c>
      <c r="BZA57" s="27" t="e">
        <f>BZA56/Справочно!BYZ$5*1000000</f>
        <v>#DIV/0!</v>
      </c>
      <c r="BZB57" s="27" t="e">
        <f>BZB56/Справочно!BZA$5*1000000</f>
        <v>#DIV/0!</v>
      </c>
      <c r="BZC57" s="27" t="e">
        <f>BZC56/Справочно!BZB$5*1000000</f>
        <v>#DIV/0!</v>
      </c>
      <c r="BZD57" s="27" t="e">
        <f>BZD56/Справочно!BZC$5*1000000</f>
        <v>#DIV/0!</v>
      </c>
      <c r="BZE57" s="27" t="e">
        <f>BZE56/Справочно!BZD$5*1000000</f>
        <v>#DIV/0!</v>
      </c>
      <c r="BZF57" s="27" t="e">
        <f>BZF56/Справочно!BZE$5*1000000</f>
        <v>#DIV/0!</v>
      </c>
      <c r="BZG57" s="27" t="e">
        <f>BZG56/Справочно!BZF$5*1000000</f>
        <v>#DIV/0!</v>
      </c>
      <c r="BZH57" s="27" t="e">
        <f>BZH56/Справочно!BZG$5*1000000</f>
        <v>#DIV/0!</v>
      </c>
      <c r="BZI57" s="27" t="e">
        <f>BZI56/Справочно!BZH$5*1000000</f>
        <v>#DIV/0!</v>
      </c>
      <c r="BZJ57" s="27" t="e">
        <f>BZJ56/Справочно!BZI$5*1000000</f>
        <v>#DIV/0!</v>
      </c>
      <c r="BZK57" s="27" t="e">
        <f>BZK56/Справочно!BZJ$5*1000000</f>
        <v>#DIV/0!</v>
      </c>
      <c r="BZL57" s="27" t="e">
        <f>BZL56/Справочно!BZK$5*1000000</f>
        <v>#DIV/0!</v>
      </c>
      <c r="BZM57" s="27" t="e">
        <f>BZM56/Справочно!BZL$5*1000000</f>
        <v>#DIV/0!</v>
      </c>
      <c r="BZN57" s="27" t="e">
        <f>BZN56/Справочно!BZM$5*1000000</f>
        <v>#DIV/0!</v>
      </c>
      <c r="BZO57" s="27" t="e">
        <f>BZO56/Справочно!BZN$5*1000000</f>
        <v>#DIV/0!</v>
      </c>
      <c r="BZP57" s="27" t="e">
        <f>BZP56/Справочно!BZO$5*1000000</f>
        <v>#DIV/0!</v>
      </c>
      <c r="BZQ57" s="27" t="e">
        <f>BZQ56/Справочно!BZP$5*1000000</f>
        <v>#DIV/0!</v>
      </c>
      <c r="BZR57" s="27" t="e">
        <f>BZR56/Справочно!BZQ$5*1000000</f>
        <v>#DIV/0!</v>
      </c>
      <c r="BZS57" s="27" t="e">
        <f>BZS56/Справочно!BZR$5*1000000</f>
        <v>#DIV/0!</v>
      </c>
      <c r="BZT57" s="27" t="e">
        <f>BZT56/Справочно!BZS$5*1000000</f>
        <v>#DIV/0!</v>
      </c>
      <c r="BZU57" s="27" t="e">
        <f>BZU56/Справочно!BZT$5*1000000</f>
        <v>#DIV/0!</v>
      </c>
      <c r="BZV57" s="27" t="e">
        <f>BZV56/Справочно!BZU$5*1000000</f>
        <v>#DIV/0!</v>
      </c>
      <c r="BZW57" s="27" t="e">
        <f>BZW56/Справочно!BZV$5*1000000</f>
        <v>#DIV/0!</v>
      </c>
      <c r="BZX57" s="27" t="e">
        <f>BZX56/Справочно!BZW$5*1000000</f>
        <v>#DIV/0!</v>
      </c>
      <c r="BZY57" s="27" t="e">
        <f>BZY56/Справочно!BZX$5*1000000</f>
        <v>#DIV/0!</v>
      </c>
      <c r="BZZ57" s="27" t="e">
        <f>BZZ56/Справочно!BZY$5*1000000</f>
        <v>#DIV/0!</v>
      </c>
      <c r="CAA57" s="27" t="e">
        <f>CAA56/Справочно!BZZ$5*1000000</f>
        <v>#DIV/0!</v>
      </c>
      <c r="CAB57" s="27" t="e">
        <f>CAB56/Справочно!CAA$5*1000000</f>
        <v>#DIV/0!</v>
      </c>
      <c r="CAC57" s="27" t="e">
        <f>CAC56/Справочно!CAB$5*1000000</f>
        <v>#DIV/0!</v>
      </c>
      <c r="CAD57" s="27" t="e">
        <f>CAD56/Справочно!CAC$5*1000000</f>
        <v>#DIV/0!</v>
      </c>
      <c r="CAE57" s="27" t="e">
        <f>CAE56/Справочно!CAD$5*1000000</f>
        <v>#DIV/0!</v>
      </c>
      <c r="CAF57" s="27" t="e">
        <f>CAF56/Справочно!CAE$5*1000000</f>
        <v>#DIV/0!</v>
      </c>
      <c r="CAG57" s="27" t="e">
        <f>CAG56/Справочно!CAF$5*1000000</f>
        <v>#DIV/0!</v>
      </c>
      <c r="CAH57" s="27" t="e">
        <f>CAH56/Справочно!CAG$5*1000000</f>
        <v>#DIV/0!</v>
      </c>
      <c r="CAI57" s="27" t="e">
        <f>CAI56/Справочно!CAH$5*1000000</f>
        <v>#DIV/0!</v>
      </c>
      <c r="CAJ57" s="27" t="e">
        <f>CAJ56/Справочно!CAI$5*1000000</f>
        <v>#DIV/0!</v>
      </c>
      <c r="CAK57" s="27" t="e">
        <f>CAK56/Справочно!CAJ$5*1000000</f>
        <v>#DIV/0!</v>
      </c>
      <c r="CAL57" s="27" t="e">
        <f>CAL56/Справочно!CAK$5*1000000</f>
        <v>#DIV/0!</v>
      </c>
      <c r="CAM57" s="27" t="e">
        <f>CAM56/Справочно!CAL$5*1000000</f>
        <v>#DIV/0!</v>
      </c>
      <c r="CAN57" s="27" t="e">
        <f>CAN56/Справочно!CAM$5*1000000</f>
        <v>#DIV/0!</v>
      </c>
      <c r="CAO57" s="27" t="e">
        <f>CAO56/Справочно!CAN$5*1000000</f>
        <v>#DIV/0!</v>
      </c>
      <c r="CAP57" s="27" t="e">
        <f>CAP56/Справочно!CAO$5*1000000</f>
        <v>#DIV/0!</v>
      </c>
      <c r="CAQ57" s="27" t="e">
        <f>CAQ56/Справочно!CAP$5*1000000</f>
        <v>#DIV/0!</v>
      </c>
      <c r="CAR57" s="27" t="e">
        <f>CAR56/Справочно!CAQ$5*1000000</f>
        <v>#DIV/0!</v>
      </c>
      <c r="CAS57" s="27" t="e">
        <f>CAS56/Справочно!CAR$5*1000000</f>
        <v>#DIV/0!</v>
      </c>
      <c r="CAT57" s="27" t="e">
        <f>CAT56/Справочно!CAS$5*1000000</f>
        <v>#DIV/0!</v>
      </c>
      <c r="CAU57" s="27" t="e">
        <f>CAU56/Справочно!CAT$5*1000000</f>
        <v>#DIV/0!</v>
      </c>
      <c r="CAV57" s="27" t="e">
        <f>CAV56/Справочно!CAU$5*1000000</f>
        <v>#DIV/0!</v>
      </c>
      <c r="CAW57" s="27" t="e">
        <f>CAW56/Справочно!CAV$5*1000000</f>
        <v>#DIV/0!</v>
      </c>
      <c r="CAX57" s="27" t="e">
        <f>CAX56/Справочно!CAW$5*1000000</f>
        <v>#DIV/0!</v>
      </c>
      <c r="CAY57" s="27" t="e">
        <f>CAY56/Справочно!CAX$5*1000000</f>
        <v>#DIV/0!</v>
      </c>
      <c r="CAZ57" s="27" t="e">
        <f>CAZ56/Справочно!CAY$5*1000000</f>
        <v>#DIV/0!</v>
      </c>
      <c r="CBA57" s="27" t="e">
        <f>CBA56/Справочно!CAZ$5*1000000</f>
        <v>#DIV/0!</v>
      </c>
      <c r="CBB57" s="27" t="e">
        <f>CBB56/Справочно!CBA$5*1000000</f>
        <v>#DIV/0!</v>
      </c>
      <c r="CBC57" s="27" t="e">
        <f>CBC56/Справочно!CBB$5*1000000</f>
        <v>#DIV/0!</v>
      </c>
      <c r="CBD57" s="27" t="e">
        <f>CBD56/Справочно!CBC$5*1000000</f>
        <v>#DIV/0!</v>
      </c>
      <c r="CBE57" s="27" t="e">
        <f>CBE56/Справочно!CBD$5*1000000</f>
        <v>#DIV/0!</v>
      </c>
      <c r="CBF57" s="27" t="e">
        <f>CBF56/Справочно!CBE$5*1000000</f>
        <v>#DIV/0!</v>
      </c>
      <c r="CBG57" s="27" t="e">
        <f>CBG56/Справочно!CBF$5*1000000</f>
        <v>#DIV/0!</v>
      </c>
      <c r="CBH57" s="27" t="e">
        <f>CBH56/Справочно!CBG$5*1000000</f>
        <v>#DIV/0!</v>
      </c>
      <c r="CBI57" s="27" t="e">
        <f>CBI56/Справочно!CBH$5*1000000</f>
        <v>#DIV/0!</v>
      </c>
      <c r="CBJ57" s="27" t="e">
        <f>CBJ56/Справочно!CBI$5*1000000</f>
        <v>#DIV/0!</v>
      </c>
      <c r="CBK57" s="27" t="e">
        <f>CBK56/Справочно!CBJ$5*1000000</f>
        <v>#DIV/0!</v>
      </c>
      <c r="CBL57" s="27" t="e">
        <f>CBL56/Справочно!CBK$5*1000000</f>
        <v>#DIV/0!</v>
      </c>
      <c r="CBM57" s="27" t="e">
        <f>CBM56/Справочно!CBL$5*1000000</f>
        <v>#DIV/0!</v>
      </c>
      <c r="CBN57" s="27" t="e">
        <f>CBN56/Справочно!CBM$5*1000000</f>
        <v>#DIV/0!</v>
      </c>
      <c r="CBO57" s="27" t="e">
        <f>CBO56/Справочно!CBN$5*1000000</f>
        <v>#DIV/0!</v>
      </c>
      <c r="CBP57" s="27" t="e">
        <f>CBP56/Справочно!CBO$5*1000000</f>
        <v>#DIV/0!</v>
      </c>
      <c r="CBQ57" s="27" t="e">
        <f>CBQ56/Справочно!CBP$5*1000000</f>
        <v>#DIV/0!</v>
      </c>
      <c r="CBR57" s="27" t="e">
        <f>CBR56/Справочно!CBQ$5*1000000</f>
        <v>#DIV/0!</v>
      </c>
      <c r="CBS57" s="27" t="e">
        <f>CBS56/Справочно!CBR$5*1000000</f>
        <v>#DIV/0!</v>
      </c>
      <c r="CBT57" s="27" t="e">
        <f>CBT56/Справочно!CBS$5*1000000</f>
        <v>#DIV/0!</v>
      </c>
      <c r="CBU57" s="27" t="e">
        <f>CBU56/Справочно!CBT$5*1000000</f>
        <v>#DIV/0!</v>
      </c>
      <c r="CBV57" s="27" t="e">
        <f>CBV56/Справочно!CBU$5*1000000</f>
        <v>#DIV/0!</v>
      </c>
      <c r="CBW57" s="27" t="e">
        <f>CBW56/Справочно!CBV$5*1000000</f>
        <v>#DIV/0!</v>
      </c>
      <c r="CBX57" s="27" t="e">
        <f>CBX56/Справочно!CBW$5*1000000</f>
        <v>#DIV/0!</v>
      </c>
      <c r="CBY57" s="27" t="e">
        <f>CBY56/Справочно!CBX$5*1000000</f>
        <v>#DIV/0!</v>
      </c>
      <c r="CBZ57" s="27" t="e">
        <f>CBZ56/Справочно!CBY$5*1000000</f>
        <v>#DIV/0!</v>
      </c>
      <c r="CCA57" s="27" t="e">
        <f>CCA56/Справочно!CBZ$5*1000000</f>
        <v>#DIV/0!</v>
      </c>
      <c r="CCB57" s="27" t="e">
        <f>CCB56/Справочно!CCA$5*1000000</f>
        <v>#DIV/0!</v>
      </c>
      <c r="CCC57" s="27" t="e">
        <f>CCC56/Справочно!CCB$5*1000000</f>
        <v>#DIV/0!</v>
      </c>
      <c r="CCD57" s="27" t="e">
        <f>CCD56/Справочно!CCC$5*1000000</f>
        <v>#DIV/0!</v>
      </c>
      <c r="CCE57" s="27" t="e">
        <f>CCE56/Справочно!CCD$5*1000000</f>
        <v>#DIV/0!</v>
      </c>
      <c r="CCF57" s="27" t="e">
        <f>CCF56/Справочно!CCE$5*1000000</f>
        <v>#DIV/0!</v>
      </c>
      <c r="CCG57" s="27" t="e">
        <f>CCG56/Справочно!CCF$5*1000000</f>
        <v>#DIV/0!</v>
      </c>
      <c r="CCH57" s="27" t="e">
        <f>CCH56/Справочно!CCG$5*1000000</f>
        <v>#DIV/0!</v>
      </c>
      <c r="CCI57" s="27" t="e">
        <f>CCI56/Справочно!CCH$5*1000000</f>
        <v>#DIV/0!</v>
      </c>
      <c r="CCJ57" s="27" t="e">
        <f>CCJ56/Справочно!CCI$5*1000000</f>
        <v>#DIV/0!</v>
      </c>
      <c r="CCK57" s="27" t="e">
        <f>CCK56/Справочно!CCJ$5*1000000</f>
        <v>#DIV/0!</v>
      </c>
      <c r="CCL57" s="27" t="e">
        <f>CCL56/Справочно!CCK$5*1000000</f>
        <v>#DIV/0!</v>
      </c>
      <c r="CCM57" s="27" t="e">
        <f>CCM56/Справочно!CCL$5*1000000</f>
        <v>#DIV/0!</v>
      </c>
      <c r="CCN57" s="27" t="e">
        <f>CCN56/Справочно!CCM$5*1000000</f>
        <v>#DIV/0!</v>
      </c>
      <c r="CCO57" s="27" t="e">
        <f>CCO56/Справочно!CCN$5*1000000</f>
        <v>#DIV/0!</v>
      </c>
      <c r="CCP57" s="27" t="e">
        <f>CCP56/Справочно!CCO$5*1000000</f>
        <v>#DIV/0!</v>
      </c>
      <c r="CCQ57" s="27" t="e">
        <f>CCQ56/Справочно!CCP$5*1000000</f>
        <v>#DIV/0!</v>
      </c>
      <c r="CCR57" s="27" t="e">
        <f>CCR56/Справочно!CCQ$5*1000000</f>
        <v>#DIV/0!</v>
      </c>
      <c r="CCS57" s="27" t="e">
        <f>CCS56/Справочно!CCR$5*1000000</f>
        <v>#DIV/0!</v>
      </c>
      <c r="CCT57" s="27" t="e">
        <f>CCT56/Справочно!CCS$5*1000000</f>
        <v>#DIV/0!</v>
      </c>
      <c r="CCU57" s="27" t="e">
        <f>CCU56/Справочно!CCT$5*1000000</f>
        <v>#DIV/0!</v>
      </c>
      <c r="CCV57" s="27" t="e">
        <f>CCV56/Справочно!CCU$5*1000000</f>
        <v>#DIV/0!</v>
      </c>
      <c r="CCW57" s="27" t="e">
        <f>CCW56/Справочно!CCV$5*1000000</f>
        <v>#DIV/0!</v>
      </c>
      <c r="CCX57" s="27" t="e">
        <f>CCX56/Справочно!CCW$5*1000000</f>
        <v>#DIV/0!</v>
      </c>
      <c r="CCY57" s="27" t="e">
        <f>CCY56/Справочно!CCX$5*1000000</f>
        <v>#DIV/0!</v>
      </c>
      <c r="CCZ57" s="27" t="e">
        <f>CCZ56/Справочно!CCY$5*1000000</f>
        <v>#DIV/0!</v>
      </c>
      <c r="CDA57" s="27" t="e">
        <f>CDA56/Справочно!CCZ$5*1000000</f>
        <v>#DIV/0!</v>
      </c>
      <c r="CDB57" s="27" t="e">
        <f>CDB56/Справочно!CDA$5*1000000</f>
        <v>#DIV/0!</v>
      </c>
      <c r="CDC57" s="27" t="e">
        <f>CDC56/Справочно!CDB$5*1000000</f>
        <v>#DIV/0!</v>
      </c>
      <c r="CDD57" s="27" t="e">
        <f>CDD56/Справочно!CDC$5*1000000</f>
        <v>#DIV/0!</v>
      </c>
      <c r="CDE57" s="27" t="e">
        <f>CDE56/Справочно!CDD$5*1000000</f>
        <v>#DIV/0!</v>
      </c>
      <c r="CDF57" s="27" t="e">
        <f>CDF56/Справочно!CDE$5*1000000</f>
        <v>#DIV/0!</v>
      </c>
      <c r="CDG57" s="27" t="e">
        <f>CDG56/Справочно!CDF$5*1000000</f>
        <v>#DIV/0!</v>
      </c>
      <c r="CDH57" s="27" t="e">
        <f>CDH56/Справочно!CDG$5*1000000</f>
        <v>#DIV/0!</v>
      </c>
      <c r="CDI57" s="27" t="e">
        <f>CDI56/Справочно!CDH$5*1000000</f>
        <v>#DIV/0!</v>
      </c>
      <c r="CDJ57" s="27" t="e">
        <f>CDJ56/Справочно!CDI$5*1000000</f>
        <v>#DIV/0!</v>
      </c>
      <c r="CDK57" s="27" t="e">
        <f>CDK56/Справочно!CDJ$5*1000000</f>
        <v>#DIV/0!</v>
      </c>
      <c r="CDL57" s="27" t="e">
        <f>CDL56/Справочно!CDK$5*1000000</f>
        <v>#DIV/0!</v>
      </c>
      <c r="CDM57" s="27" t="e">
        <f>CDM56/Справочно!CDL$5*1000000</f>
        <v>#DIV/0!</v>
      </c>
      <c r="CDN57" s="27" t="e">
        <f>CDN56/Справочно!CDM$5*1000000</f>
        <v>#DIV/0!</v>
      </c>
      <c r="CDO57" s="27" t="e">
        <f>CDO56/Справочно!CDN$5*1000000</f>
        <v>#DIV/0!</v>
      </c>
      <c r="CDP57" s="27" t="e">
        <f>CDP56/Справочно!CDO$5*1000000</f>
        <v>#DIV/0!</v>
      </c>
      <c r="CDQ57" s="27" t="e">
        <f>CDQ56/Справочно!CDP$5*1000000</f>
        <v>#DIV/0!</v>
      </c>
      <c r="CDR57" s="27" t="e">
        <f>CDR56/Справочно!CDQ$5*1000000</f>
        <v>#DIV/0!</v>
      </c>
      <c r="CDS57" s="27" t="e">
        <f>CDS56/Справочно!CDR$5*1000000</f>
        <v>#DIV/0!</v>
      </c>
      <c r="CDT57" s="27" t="e">
        <f>CDT56/Справочно!CDS$5*1000000</f>
        <v>#DIV/0!</v>
      </c>
      <c r="CDU57" s="27" t="e">
        <f>CDU56/Справочно!CDT$5*1000000</f>
        <v>#DIV/0!</v>
      </c>
      <c r="CDV57" s="27" t="e">
        <f>CDV56/Справочно!CDU$5*1000000</f>
        <v>#DIV/0!</v>
      </c>
      <c r="CDW57" s="27" t="e">
        <f>CDW56/Справочно!CDV$5*1000000</f>
        <v>#DIV/0!</v>
      </c>
      <c r="CDX57" s="27" t="e">
        <f>CDX56/Справочно!CDW$5*1000000</f>
        <v>#DIV/0!</v>
      </c>
      <c r="CDY57" s="27" t="e">
        <f>CDY56/Справочно!CDX$5*1000000</f>
        <v>#DIV/0!</v>
      </c>
      <c r="CDZ57" s="27" t="e">
        <f>CDZ56/Справочно!CDY$5*1000000</f>
        <v>#DIV/0!</v>
      </c>
      <c r="CEA57" s="27" t="e">
        <f>CEA56/Справочно!CDZ$5*1000000</f>
        <v>#DIV/0!</v>
      </c>
      <c r="CEB57" s="27" t="e">
        <f>CEB56/Справочно!CEA$5*1000000</f>
        <v>#DIV/0!</v>
      </c>
      <c r="CEC57" s="27" t="e">
        <f>CEC56/Справочно!CEB$5*1000000</f>
        <v>#DIV/0!</v>
      </c>
      <c r="CED57" s="27" t="e">
        <f>CED56/Справочно!CEC$5*1000000</f>
        <v>#DIV/0!</v>
      </c>
      <c r="CEE57" s="27" t="e">
        <f>CEE56/Справочно!CED$5*1000000</f>
        <v>#DIV/0!</v>
      </c>
      <c r="CEF57" s="27" t="e">
        <f>CEF56/Справочно!CEE$5*1000000</f>
        <v>#DIV/0!</v>
      </c>
      <c r="CEG57" s="27" t="e">
        <f>CEG56/Справочно!CEF$5*1000000</f>
        <v>#DIV/0!</v>
      </c>
      <c r="CEH57" s="27" t="e">
        <f>CEH56/Справочно!CEG$5*1000000</f>
        <v>#DIV/0!</v>
      </c>
      <c r="CEI57" s="27" t="e">
        <f>CEI56/Справочно!CEH$5*1000000</f>
        <v>#DIV/0!</v>
      </c>
      <c r="CEJ57" s="27" t="e">
        <f>CEJ56/Справочно!CEI$5*1000000</f>
        <v>#DIV/0!</v>
      </c>
      <c r="CEK57" s="27" t="e">
        <f>CEK56/Справочно!CEJ$5*1000000</f>
        <v>#DIV/0!</v>
      </c>
      <c r="CEL57" s="27" t="e">
        <f>CEL56/Справочно!CEK$5*1000000</f>
        <v>#DIV/0!</v>
      </c>
      <c r="CEM57" s="27" t="e">
        <f>CEM56/Справочно!CEL$5*1000000</f>
        <v>#DIV/0!</v>
      </c>
      <c r="CEN57" s="27" t="e">
        <f>CEN56/Справочно!CEM$5*1000000</f>
        <v>#DIV/0!</v>
      </c>
      <c r="CEO57" s="27" t="e">
        <f>CEO56/Справочно!CEN$5*1000000</f>
        <v>#DIV/0!</v>
      </c>
      <c r="CEP57" s="27" t="e">
        <f>CEP56/Справочно!CEO$5*1000000</f>
        <v>#DIV/0!</v>
      </c>
      <c r="CEQ57" s="27" t="e">
        <f>CEQ56/Справочно!CEP$5*1000000</f>
        <v>#DIV/0!</v>
      </c>
      <c r="CER57" s="27" t="e">
        <f>CER56/Справочно!CEQ$5*1000000</f>
        <v>#DIV/0!</v>
      </c>
      <c r="CES57" s="27" t="e">
        <f>CES56/Справочно!CER$5*1000000</f>
        <v>#DIV/0!</v>
      </c>
      <c r="CET57" s="27" t="e">
        <f>CET56/Справочно!CES$5*1000000</f>
        <v>#DIV/0!</v>
      </c>
      <c r="CEU57" s="27" t="e">
        <f>CEU56/Справочно!CET$5*1000000</f>
        <v>#DIV/0!</v>
      </c>
      <c r="CEV57" s="27" t="e">
        <f>CEV56/Справочно!CEU$5*1000000</f>
        <v>#DIV/0!</v>
      </c>
      <c r="CEW57" s="27" t="e">
        <f>CEW56/Справочно!CEV$5*1000000</f>
        <v>#DIV/0!</v>
      </c>
      <c r="CEX57" s="27" t="e">
        <f>CEX56/Справочно!CEW$5*1000000</f>
        <v>#DIV/0!</v>
      </c>
      <c r="CEY57" s="27" t="e">
        <f>CEY56/Справочно!CEX$5*1000000</f>
        <v>#DIV/0!</v>
      </c>
      <c r="CEZ57" s="27" t="e">
        <f>CEZ56/Справочно!CEY$5*1000000</f>
        <v>#DIV/0!</v>
      </c>
      <c r="CFA57" s="27" t="e">
        <f>CFA56/Справочно!CEZ$5*1000000</f>
        <v>#DIV/0!</v>
      </c>
      <c r="CFB57" s="27" t="e">
        <f>CFB56/Справочно!CFA$5*1000000</f>
        <v>#DIV/0!</v>
      </c>
      <c r="CFC57" s="27" t="e">
        <f>CFC56/Справочно!CFB$5*1000000</f>
        <v>#DIV/0!</v>
      </c>
      <c r="CFD57" s="27" t="e">
        <f>CFD56/Справочно!CFC$5*1000000</f>
        <v>#DIV/0!</v>
      </c>
      <c r="CFE57" s="27" t="e">
        <f>CFE56/Справочно!CFD$5*1000000</f>
        <v>#DIV/0!</v>
      </c>
      <c r="CFF57" s="27" t="e">
        <f>CFF56/Справочно!CFE$5*1000000</f>
        <v>#DIV/0!</v>
      </c>
      <c r="CFG57" s="27" t="e">
        <f>CFG56/Справочно!CFF$5*1000000</f>
        <v>#DIV/0!</v>
      </c>
      <c r="CFH57" s="27" t="e">
        <f>CFH56/Справочно!CFG$5*1000000</f>
        <v>#DIV/0!</v>
      </c>
      <c r="CFI57" s="27" t="e">
        <f>CFI56/Справочно!CFH$5*1000000</f>
        <v>#DIV/0!</v>
      </c>
      <c r="CFJ57" s="27" t="e">
        <f>CFJ56/Справочно!CFI$5*1000000</f>
        <v>#DIV/0!</v>
      </c>
      <c r="CFK57" s="27" t="e">
        <f>CFK56/Справочно!CFJ$5*1000000</f>
        <v>#DIV/0!</v>
      </c>
      <c r="CFL57" s="27" t="e">
        <f>CFL56/Справочно!CFK$5*1000000</f>
        <v>#DIV/0!</v>
      </c>
      <c r="CFM57" s="27" t="e">
        <f>CFM56/Справочно!CFL$5*1000000</f>
        <v>#DIV/0!</v>
      </c>
      <c r="CFN57" s="27" t="e">
        <f>CFN56/Справочно!CFM$5*1000000</f>
        <v>#DIV/0!</v>
      </c>
      <c r="CFO57" s="27" t="e">
        <f>CFO56/Справочно!CFN$5*1000000</f>
        <v>#DIV/0!</v>
      </c>
      <c r="CFP57" s="27" t="e">
        <f>CFP56/Справочно!CFO$5*1000000</f>
        <v>#DIV/0!</v>
      </c>
      <c r="CFQ57" s="27" t="e">
        <f>CFQ56/Справочно!CFP$5*1000000</f>
        <v>#DIV/0!</v>
      </c>
      <c r="CFR57" s="27" t="e">
        <f>CFR56/Справочно!CFQ$5*1000000</f>
        <v>#DIV/0!</v>
      </c>
      <c r="CFS57" s="27" t="e">
        <f>CFS56/Справочно!CFR$5*1000000</f>
        <v>#DIV/0!</v>
      </c>
      <c r="CFT57" s="27" t="e">
        <f>CFT56/Справочно!CFS$5*1000000</f>
        <v>#DIV/0!</v>
      </c>
      <c r="CFU57" s="27" t="e">
        <f>CFU56/Справочно!CFT$5*1000000</f>
        <v>#DIV/0!</v>
      </c>
      <c r="CFV57" s="27" t="e">
        <f>CFV56/Справочно!CFU$5*1000000</f>
        <v>#DIV/0!</v>
      </c>
      <c r="CFW57" s="27" t="e">
        <f>CFW56/Справочно!CFV$5*1000000</f>
        <v>#DIV/0!</v>
      </c>
      <c r="CFX57" s="27" t="e">
        <f>CFX56/Справочно!CFW$5*1000000</f>
        <v>#DIV/0!</v>
      </c>
      <c r="CFY57" s="27" t="e">
        <f>CFY56/Справочно!CFX$5*1000000</f>
        <v>#DIV/0!</v>
      </c>
      <c r="CFZ57" s="27" t="e">
        <f>CFZ56/Справочно!CFY$5*1000000</f>
        <v>#DIV/0!</v>
      </c>
      <c r="CGA57" s="27" t="e">
        <f>CGA56/Справочно!CFZ$5*1000000</f>
        <v>#DIV/0!</v>
      </c>
      <c r="CGB57" s="27" t="e">
        <f>CGB56/Справочно!CGA$5*1000000</f>
        <v>#DIV/0!</v>
      </c>
      <c r="CGC57" s="27" t="e">
        <f>CGC56/Справочно!CGB$5*1000000</f>
        <v>#DIV/0!</v>
      </c>
      <c r="CGD57" s="27" t="e">
        <f>CGD56/Справочно!CGC$5*1000000</f>
        <v>#DIV/0!</v>
      </c>
      <c r="CGE57" s="27" t="e">
        <f>CGE56/Справочно!CGD$5*1000000</f>
        <v>#DIV/0!</v>
      </c>
      <c r="CGF57" s="27" t="e">
        <f>CGF56/Справочно!CGE$5*1000000</f>
        <v>#DIV/0!</v>
      </c>
      <c r="CGG57" s="27" t="e">
        <f>CGG56/Справочно!CGF$5*1000000</f>
        <v>#DIV/0!</v>
      </c>
      <c r="CGH57" s="27" t="e">
        <f>CGH56/Справочно!CGG$5*1000000</f>
        <v>#DIV/0!</v>
      </c>
      <c r="CGI57" s="27" t="e">
        <f>CGI56/Справочно!CGH$5*1000000</f>
        <v>#DIV/0!</v>
      </c>
      <c r="CGJ57" s="27" t="e">
        <f>CGJ56/Справочно!CGI$5*1000000</f>
        <v>#DIV/0!</v>
      </c>
      <c r="CGK57" s="27" t="e">
        <f>CGK56/Справочно!CGJ$5*1000000</f>
        <v>#DIV/0!</v>
      </c>
      <c r="CGL57" s="27" t="e">
        <f>CGL56/Справочно!CGK$5*1000000</f>
        <v>#DIV/0!</v>
      </c>
      <c r="CGM57" s="27" t="e">
        <f>CGM56/Справочно!CGL$5*1000000</f>
        <v>#DIV/0!</v>
      </c>
      <c r="CGN57" s="27" t="e">
        <f>CGN56/Справочно!CGM$5*1000000</f>
        <v>#DIV/0!</v>
      </c>
      <c r="CGO57" s="27" t="e">
        <f>CGO56/Справочно!CGN$5*1000000</f>
        <v>#DIV/0!</v>
      </c>
      <c r="CGP57" s="27" t="e">
        <f>CGP56/Справочно!CGO$5*1000000</f>
        <v>#DIV/0!</v>
      </c>
      <c r="CGQ57" s="27" t="e">
        <f>CGQ56/Справочно!CGP$5*1000000</f>
        <v>#DIV/0!</v>
      </c>
      <c r="CGR57" s="27" t="e">
        <f>CGR56/Справочно!CGQ$5*1000000</f>
        <v>#DIV/0!</v>
      </c>
      <c r="CGS57" s="27" t="e">
        <f>CGS56/Справочно!CGR$5*1000000</f>
        <v>#DIV/0!</v>
      </c>
      <c r="CGT57" s="27" t="e">
        <f>CGT56/Справочно!CGS$5*1000000</f>
        <v>#DIV/0!</v>
      </c>
      <c r="CGU57" s="27" t="e">
        <f>CGU56/Справочно!CGT$5*1000000</f>
        <v>#DIV/0!</v>
      </c>
      <c r="CGV57" s="27" t="e">
        <f>CGV56/Справочно!CGU$5*1000000</f>
        <v>#DIV/0!</v>
      </c>
      <c r="CGW57" s="27" t="e">
        <f>CGW56/Справочно!CGV$5*1000000</f>
        <v>#DIV/0!</v>
      </c>
      <c r="CGX57" s="27" t="e">
        <f>CGX56/Справочно!CGW$5*1000000</f>
        <v>#DIV/0!</v>
      </c>
      <c r="CGY57" s="27" t="e">
        <f>CGY56/Справочно!CGX$5*1000000</f>
        <v>#DIV/0!</v>
      </c>
      <c r="CGZ57" s="27" t="e">
        <f>CGZ56/Справочно!CGY$5*1000000</f>
        <v>#DIV/0!</v>
      </c>
      <c r="CHA57" s="27" t="e">
        <f>CHA56/Справочно!CGZ$5*1000000</f>
        <v>#DIV/0!</v>
      </c>
      <c r="CHB57" s="27" t="e">
        <f>CHB56/Справочно!CHA$5*1000000</f>
        <v>#DIV/0!</v>
      </c>
      <c r="CHC57" s="27" t="e">
        <f>CHC56/Справочно!CHB$5*1000000</f>
        <v>#DIV/0!</v>
      </c>
      <c r="CHD57" s="27" t="e">
        <f>CHD56/Справочно!CHC$5*1000000</f>
        <v>#DIV/0!</v>
      </c>
      <c r="CHE57" s="27" t="e">
        <f>CHE56/Справочно!CHD$5*1000000</f>
        <v>#DIV/0!</v>
      </c>
      <c r="CHF57" s="27" t="e">
        <f>CHF56/Справочно!CHE$5*1000000</f>
        <v>#DIV/0!</v>
      </c>
      <c r="CHG57" s="27" t="e">
        <f>CHG56/Справочно!CHF$5*1000000</f>
        <v>#DIV/0!</v>
      </c>
      <c r="CHH57" s="27" t="e">
        <f>CHH56/Справочно!CHG$5*1000000</f>
        <v>#DIV/0!</v>
      </c>
      <c r="CHI57" s="27" t="e">
        <f>CHI56/Справочно!CHH$5*1000000</f>
        <v>#DIV/0!</v>
      </c>
      <c r="CHJ57" s="27" t="e">
        <f>CHJ56/Справочно!CHI$5*1000000</f>
        <v>#DIV/0!</v>
      </c>
      <c r="CHK57" s="27" t="e">
        <f>CHK56/Справочно!CHJ$5*1000000</f>
        <v>#DIV/0!</v>
      </c>
      <c r="CHL57" s="27" t="e">
        <f>CHL56/Справочно!CHK$5*1000000</f>
        <v>#DIV/0!</v>
      </c>
      <c r="CHM57" s="27" t="e">
        <f>CHM56/Справочно!CHL$5*1000000</f>
        <v>#DIV/0!</v>
      </c>
      <c r="CHN57" s="27" t="e">
        <f>CHN56/Справочно!CHM$5*1000000</f>
        <v>#DIV/0!</v>
      </c>
      <c r="CHO57" s="27" t="e">
        <f>CHO56/Справочно!CHN$5*1000000</f>
        <v>#DIV/0!</v>
      </c>
      <c r="CHP57" s="27" t="e">
        <f>CHP56/Справочно!CHO$5*1000000</f>
        <v>#DIV/0!</v>
      </c>
      <c r="CHQ57" s="27" t="e">
        <f>CHQ56/Справочно!CHP$5*1000000</f>
        <v>#DIV/0!</v>
      </c>
      <c r="CHR57" s="27" t="e">
        <f>CHR56/Справочно!CHQ$5*1000000</f>
        <v>#DIV/0!</v>
      </c>
      <c r="CHS57" s="27" t="e">
        <f>CHS56/Справочно!CHR$5*1000000</f>
        <v>#DIV/0!</v>
      </c>
      <c r="CHT57" s="27" t="e">
        <f>CHT56/Справочно!CHS$5*1000000</f>
        <v>#DIV/0!</v>
      </c>
      <c r="CHU57" s="27" t="e">
        <f>CHU56/Справочно!CHT$5*1000000</f>
        <v>#DIV/0!</v>
      </c>
      <c r="CHV57" s="27" t="e">
        <f>CHV56/Справочно!CHU$5*1000000</f>
        <v>#DIV/0!</v>
      </c>
      <c r="CHW57" s="27" t="e">
        <f>CHW56/Справочно!CHV$5*1000000</f>
        <v>#DIV/0!</v>
      </c>
      <c r="CHX57" s="27" t="e">
        <f>CHX56/Справочно!CHW$5*1000000</f>
        <v>#DIV/0!</v>
      </c>
      <c r="CHY57" s="27" t="e">
        <f>CHY56/Справочно!CHX$5*1000000</f>
        <v>#DIV/0!</v>
      </c>
      <c r="CHZ57" s="27" t="e">
        <f>CHZ56/Справочно!CHY$5*1000000</f>
        <v>#DIV/0!</v>
      </c>
      <c r="CIA57" s="27" t="e">
        <f>CIA56/Справочно!CHZ$5*1000000</f>
        <v>#DIV/0!</v>
      </c>
      <c r="CIB57" s="27" t="e">
        <f>CIB56/Справочно!CIA$5*1000000</f>
        <v>#DIV/0!</v>
      </c>
      <c r="CIC57" s="27" t="e">
        <f>CIC56/Справочно!CIB$5*1000000</f>
        <v>#DIV/0!</v>
      </c>
      <c r="CID57" s="27" t="e">
        <f>CID56/Справочно!CIC$5*1000000</f>
        <v>#DIV/0!</v>
      </c>
      <c r="CIE57" s="27" t="e">
        <f>CIE56/Справочно!CID$5*1000000</f>
        <v>#DIV/0!</v>
      </c>
      <c r="CIF57" s="27" t="e">
        <f>CIF56/Справочно!CIE$5*1000000</f>
        <v>#DIV/0!</v>
      </c>
      <c r="CIG57" s="27" t="e">
        <f>CIG56/Справочно!CIF$5*1000000</f>
        <v>#DIV/0!</v>
      </c>
      <c r="CIH57" s="27" t="e">
        <f>CIH56/Справочно!CIG$5*1000000</f>
        <v>#DIV/0!</v>
      </c>
      <c r="CII57" s="27" t="e">
        <f>CII56/Справочно!CIH$5*1000000</f>
        <v>#DIV/0!</v>
      </c>
      <c r="CIJ57" s="27" t="e">
        <f>CIJ56/Справочно!CII$5*1000000</f>
        <v>#DIV/0!</v>
      </c>
      <c r="CIK57" s="27" t="e">
        <f>CIK56/Справочно!CIJ$5*1000000</f>
        <v>#DIV/0!</v>
      </c>
      <c r="CIL57" s="27" t="e">
        <f>CIL56/Справочно!CIK$5*1000000</f>
        <v>#DIV/0!</v>
      </c>
      <c r="CIM57" s="27" t="e">
        <f>CIM56/Справочно!CIL$5*1000000</f>
        <v>#DIV/0!</v>
      </c>
      <c r="CIN57" s="27" t="e">
        <f>CIN56/Справочно!CIM$5*1000000</f>
        <v>#DIV/0!</v>
      </c>
      <c r="CIO57" s="27" t="e">
        <f>CIO56/Справочно!CIN$5*1000000</f>
        <v>#DIV/0!</v>
      </c>
      <c r="CIP57" s="27" t="e">
        <f>CIP56/Справочно!CIO$5*1000000</f>
        <v>#DIV/0!</v>
      </c>
      <c r="CIQ57" s="27" t="e">
        <f>CIQ56/Справочно!CIP$5*1000000</f>
        <v>#DIV/0!</v>
      </c>
      <c r="CIR57" s="27" t="e">
        <f>CIR56/Справочно!CIQ$5*1000000</f>
        <v>#DIV/0!</v>
      </c>
      <c r="CIS57" s="27" t="e">
        <f>CIS56/Справочно!CIR$5*1000000</f>
        <v>#DIV/0!</v>
      </c>
      <c r="CIT57" s="27" t="e">
        <f>CIT56/Справочно!CIS$5*1000000</f>
        <v>#DIV/0!</v>
      </c>
      <c r="CIU57" s="27" t="e">
        <f>CIU56/Справочно!CIT$5*1000000</f>
        <v>#DIV/0!</v>
      </c>
      <c r="CIV57" s="27" t="e">
        <f>CIV56/Справочно!CIU$5*1000000</f>
        <v>#DIV/0!</v>
      </c>
      <c r="CIW57" s="27" t="e">
        <f>CIW56/Справочно!CIV$5*1000000</f>
        <v>#DIV/0!</v>
      </c>
      <c r="CIX57" s="27" t="e">
        <f>CIX56/Справочно!CIW$5*1000000</f>
        <v>#DIV/0!</v>
      </c>
      <c r="CIY57" s="27" t="e">
        <f>CIY56/Справочно!CIX$5*1000000</f>
        <v>#DIV/0!</v>
      </c>
      <c r="CIZ57" s="27" t="e">
        <f>CIZ56/Справочно!CIY$5*1000000</f>
        <v>#DIV/0!</v>
      </c>
      <c r="CJA57" s="27" t="e">
        <f>CJA56/Справочно!CIZ$5*1000000</f>
        <v>#DIV/0!</v>
      </c>
      <c r="CJB57" s="27" t="e">
        <f>CJB56/Справочно!CJA$5*1000000</f>
        <v>#DIV/0!</v>
      </c>
      <c r="CJC57" s="27" t="e">
        <f>CJC56/Справочно!CJB$5*1000000</f>
        <v>#DIV/0!</v>
      </c>
      <c r="CJD57" s="27" t="e">
        <f>CJD56/Справочно!CJC$5*1000000</f>
        <v>#DIV/0!</v>
      </c>
      <c r="CJE57" s="27" t="e">
        <f>CJE56/Справочно!CJD$5*1000000</f>
        <v>#DIV/0!</v>
      </c>
      <c r="CJF57" s="27" t="e">
        <f>CJF56/Справочно!CJE$5*1000000</f>
        <v>#DIV/0!</v>
      </c>
      <c r="CJG57" s="27" t="e">
        <f>CJG56/Справочно!CJF$5*1000000</f>
        <v>#DIV/0!</v>
      </c>
      <c r="CJH57" s="27" t="e">
        <f>CJH56/Справочно!CJG$5*1000000</f>
        <v>#DIV/0!</v>
      </c>
      <c r="CJI57" s="27" t="e">
        <f>CJI56/Справочно!CJH$5*1000000</f>
        <v>#DIV/0!</v>
      </c>
      <c r="CJJ57" s="27" t="e">
        <f>CJJ56/Справочно!CJI$5*1000000</f>
        <v>#DIV/0!</v>
      </c>
      <c r="CJK57" s="27" t="e">
        <f>CJK56/Справочно!CJJ$5*1000000</f>
        <v>#DIV/0!</v>
      </c>
      <c r="CJL57" s="27" t="e">
        <f>CJL56/Справочно!CJK$5*1000000</f>
        <v>#DIV/0!</v>
      </c>
      <c r="CJM57" s="27" t="e">
        <f>CJM56/Справочно!CJL$5*1000000</f>
        <v>#DIV/0!</v>
      </c>
      <c r="CJN57" s="27" t="e">
        <f>CJN56/Справочно!CJM$5*1000000</f>
        <v>#DIV/0!</v>
      </c>
      <c r="CJO57" s="27" t="e">
        <f>CJO56/Справочно!CJN$5*1000000</f>
        <v>#DIV/0!</v>
      </c>
      <c r="CJP57" s="27" t="e">
        <f>CJP56/Справочно!CJO$5*1000000</f>
        <v>#DIV/0!</v>
      </c>
      <c r="CJQ57" s="27" t="e">
        <f>CJQ56/Справочно!CJP$5*1000000</f>
        <v>#DIV/0!</v>
      </c>
      <c r="CJR57" s="27" t="e">
        <f>CJR56/Справочно!CJQ$5*1000000</f>
        <v>#DIV/0!</v>
      </c>
      <c r="CJS57" s="27" t="e">
        <f>CJS56/Справочно!CJR$5*1000000</f>
        <v>#DIV/0!</v>
      </c>
      <c r="CJT57" s="27" t="e">
        <f>CJT56/Справочно!CJS$5*1000000</f>
        <v>#DIV/0!</v>
      </c>
      <c r="CJU57" s="27" t="e">
        <f>CJU56/Справочно!CJT$5*1000000</f>
        <v>#DIV/0!</v>
      </c>
      <c r="CJV57" s="27" t="e">
        <f>CJV56/Справочно!CJU$5*1000000</f>
        <v>#DIV/0!</v>
      </c>
      <c r="CJW57" s="27" t="e">
        <f>CJW56/Справочно!CJV$5*1000000</f>
        <v>#DIV/0!</v>
      </c>
      <c r="CJX57" s="27" t="e">
        <f>CJX56/Справочно!CJW$5*1000000</f>
        <v>#DIV/0!</v>
      </c>
      <c r="CJY57" s="27" t="e">
        <f>CJY56/Справочно!CJX$5*1000000</f>
        <v>#DIV/0!</v>
      </c>
      <c r="CJZ57" s="27" t="e">
        <f>CJZ56/Справочно!CJY$5*1000000</f>
        <v>#DIV/0!</v>
      </c>
      <c r="CKA57" s="27" t="e">
        <f>CKA56/Справочно!CJZ$5*1000000</f>
        <v>#DIV/0!</v>
      </c>
      <c r="CKB57" s="27" t="e">
        <f>CKB56/Справочно!CKA$5*1000000</f>
        <v>#DIV/0!</v>
      </c>
      <c r="CKC57" s="27" t="e">
        <f>CKC56/Справочно!CKB$5*1000000</f>
        <v>#DIV/0!</v>
      </c>
      <c r="CKD57" s="27" t="e">
        <f>CKD56/Справочно!CKC$5*1000000</f>
        <v>#DIV/0!</v>
      </c>
      <c r="CKE57" s="27" t="e">
        <f>CKE56/Справочно!CKD$5*1000000</f>
        <v>#DIV/0!</v>
      </c>
      <c r="CKF57" s="27" t="e">
        <f>CKF56/Справочно!CKE$5*1000000</f>
        <v>#DIV/0!</v>
      </c>
      <c r="CKG57" s="27" t="e">
        <f>CKG56/Справочно!CKF$5*1000000</f>
        <v>#DIV/0!</v>
      </c>
      <c r="CKH57" s="27" t="e">
        <f>CKH56/Справочно!CKG$5*1000000</f>
        <v>#DIV/0!</v>
      </c>
      <c r="CKI57" s="27" t="e">
        <f>CKI56/Справочно!CKH$5*1000000</f>
        <v>#DIV/0!</v>
      </c>
      <c r="CKJ57" s="27" t="e">
        <f>CKJ56/Справочно!CKI$5*1000000</f>
        <v>#DIV/0!</v>
      </c>
      <c r="CKK57" s="27" t="e">
        <f>CKK56/Справочно!CKJ$5*1000000</f>
        <v>#DIV/0!</v>
      </c>
      <c r="CKL57" s="27" t="e">
        <f>CKL56/Справочно!CKK$5*1000000</f>
        <v>#DIV/0!</v>
      </c>
      <c r="CKM57" s="27" t="e">
        <f>CKM56/Справочно!CKL$5*1000000</f>
        <v>#DIV/0!</v>
      </c>
      <c r="CKN57" s="27" t="e">
        <f>CKN56/Справочно!CKM$5*1000000</f>
        <v>#DIV/0!</v>
      </c>
      <c r="CKO57" s="27" t="e">
        <f>CKO56/Справочно!CKN$5*1000000</f>
        <v>#DIV/0!</v>
      </c>
      <c r="CKP57" s="27" t="e">
        <f>CKP56/Справочно!CKO$5*1000000</f>
        <v>#DIV/0!</v>
      </c>
      <c r="CKQ57" s="27" t="e">
        <f>CKQ56/Справочно!CKP$5*1000000</f>
        <v>#DIV/0!</v>
      </c>
      <c r="CKR57" s="27" t="e">
        <f>CKR56/Справочно!CKQ$5*1000000</f>
        <v>#DIV/0!</v>
      </c>
      <c r="CKS57" s="27" t="e">
        <f>CKS56/Справочно!CKR$5*1000000</f>
        <v>#DIV/0!</v>
      </c>
      <c r="CKT57" s="27" t="e">
        <f>CKT56/Справочно!CKS$5*1000000</f>
        <v>#DIV/0!</v>
      </c>
      <c r="CKU57" s="27" t="e">
        <f>CKU56/Справочно!CKT$5*1000000</f>
        <v>#DIV/0!</v>
      </c>
      <c r="CKV57" s="27" t="e">
        <f>CKV56/Справочно!CKU$5*1000000</f>
        <v>#DIV/0!</v>
      </c>
      <c r="CKW57" s="27" t="e">
        <f>CKW56/Справочно!CKV$5*1000000</f>
        <v>#DIV/0!</v>
      </c>
      <c r="CKX57" s="27" t="e">
        <f>CKX56/Справочно!CKW$5*1000000</f>
        <v>#DIV/0!</v>
      </c>
      <c r="CKY57" s="27" t="e">
        <f>CKY56/Справочно!CKX$5*1000000</f>
        <v>#DIV/0!</v>
      </c>
      <c r="CKZ57" s="27" t="e">
        <f>CKZ56/Справочно!CKY$5*1000000</f>
        <v>#DIV/0!</v>
      </c>
      <c r="CLA57" s="27" t="e">
        <f>CLA56/Справочно!CKZ$5*1000000</f>
        <v>#DIV/0!</v>
      </c>
      <c r="CLB57" s="27" t="e">
        <f>CLB56/Справочно!CLA$5*1000000</f>
        <v>#DIV/0!</v>
      </c>
      <c r="CLC57" s="27" t="e">
        <f>CLC56/Справочно!CLB$5*1000000</f>
        <v>#DIV/0!</v>
      </c>
      <c r="CLD57" s="27" t="e">
        <f>CLD56/Справочно!CLC$5*1000000</f>
        <v>#DIV/0!</v>
      </c>
      <c r="CLE57" s="27" t="e">
        <f>CLE56/Справочно!CLD$5*1000000</f>
        <v>#DIV/0!</v>
      </c>
      <c r="CLF57" s="27" t="e">
        <f>CLF56/Справочно!CLE$5*1000000</f>
        <v>#DIV/0!</v>
      </c>
      <c r="CLG57" s="27" t="e">
        <f>CLG56/Справочно!CLF$5*1000000</f>
        <v>#DIV/0!</v>
      </c>
      <c r="CLH57" s="27" t="e">
        <f>CLH56/Справочно!CLG$5*1000000</f>
        <v>#DIV/0!</v>
      </c>
      <c r="CLI57" s="27" t="e">
        <f>CLI56/Справочно!CLH$5*1000000</f>
        <v>#DIV/0!</v>
      </c>
      <c r="CLJ57" s="27" t="e">
        <f>CLJ56/Справочно!CLI$5*1000000</f>
        <v>#DIV/0!</v>
      </c>
      <c r="CLK57" s="27" t="e">
        <f>CLK56/Справочно!CLJ$5*1000000</f>
        <v>#DIV/0!</v>
      </c>
      <c r="CLL57" s="27" t="e">
        <f>CLL56/Справочно!CLK$5*1000000</f>
        <v>#DIV/0!</v>
      </c>
      <c r="CLM57" s="27" t="e">
        <f>CLM56/Справочно!CLL$5*1000000</f>
        <v>#DIV/0!</v>
      </c>
      <c r="CLN57" s="27" t="e">
        <f>CLN56/Справочно!CLM$5*1000000</f>
        <v>#DIV/0!</v>
      </c>
      <c r="CLO57" s="27" t="e">
        <f>CLO56/Справочно!CLN$5*1000000</f>
        <v>#DIV/0!</v>
      </c>
      <c r="CLP57" s="27" t="e">
        <f>CLP56/Справочно!CLO$5*1000000</f>
        <v>#DIV/0!</v>
      </c>
      <c r="CLQ57" s="27" t="e">
        <f>CLQ56/Справочно!CLP$5*1000000</f>
        <v>#DIV/0!</v>
      </c>
      <c r="CLR57" s="27" t="e">
        <f>CLR56/Справочно!CLQ$5*1000000</f>
        <v>#DIV/0!</v>
      </c>
      <c r="CLS57" s="27" t="e">
        <f>CLS56/Справочно!CLR$5*1000000</f>
        <v>#DIV/0!</v>
      </c>
      <c r="CLT57" s="27" t="e">
        <f>CLT56/Справочно!CLS$5*1000000</f>
        <v>#DIV/0!</v>
      </c>
      <c r="CLU57" s="27" t="e">
        <f>CLU56/Справочно!CLT$5*1000000</f>
        <v>#DIV/0!</v>
      </c>
      <c r="CLV57" s="27" t="e">
        <f>CLV56/Справочно!CLU$5*1000000</f>
        <v>#DIV/0!</v>
      </c>
      <c r="CLW57" s="27" t="e">
        <f>CLW56/Справочно!CLV$5*1000000</f>
        <v>#DIV/0!</v>
      </c>
      <c r="CLX57" s="27" t="e">
        <f>CLX56/Справочно!CLW$5*1000000</f>
        <v>#DIV/0!</v>
      </c>
      <c r="CLY57" s="27" t="e">
        <f>CLY56/Справочно!CLX$5*1000000</f>
        <v>#DIV/0!</v>
      </c>
      <c r="CLZ57" s="27" t="e">
        <f>CLZ56/Справочно!CLY$5*1000000</f>
        <v>#DIV/0!</v>
      </c>
      <c r="CMA57" s="27" t="e">
        <f>CMA56/Справочно!CLZ$5*1000000</f>
        <v>#DIV/0!</v>
      </c>
      <c r="CMB57" s="27" t="e">
        <f>CMB56/Справочно!CMA$5*1000000</f>
        <v>#DIV/0!</v>
      </c>
      <c r="CMC57" s="27" t="e">
        <f>CMC56/Справочно!CMB$5*1000000</f>
        <v>#DIV/0!</v>
      </c>
      <c r="CMD57" s="27" t="e">
        <f>CMD56/Справочно!CMC$5*1000000</f>
        <v>#DIV/0!</v>
      </c>
      <c r="CME57" s="27" t="e">
        <f>CME56/Справочно!CMD$5*1000000</f>
        <v>#DIV/0!</v>
      </c>
      <c r="CMF57" s="27" t="e">
        <f>CMF56/Справочно!CME$5*1000000</f>
        <v>#DIV/0!</v>
      </c>
      <c r="CMG57" s="27" t="e">
        <f>CMG56/Справочно!CMF$5*1000000</f>
        <v>#DIV/0!</v>
      </c>
      <c r="CMH57" s="27" t="e">
        <f>CMH56/Справочно!CMG$5*1000000</f>
        <v>#DIV/0!</v>
      </c>
      <c r="CMI57" s="27" t="e">
        <f>CMI56/Справочно!CMH$5*1000000</f>
        <v>#DIV/0!</v>
      </c>
      <c r="CMJ57" s="27" t="e">
        <f>CMJ56/Справочно!CMI$5*1000000</f>
        <v>#DIV/0!</v>
      </c>
      <c r="CMK57" s="27" t="e">
        <f>CMK56/Справочно!CMJ$5*1000000</f>
        <v>#DIV/0!</v>
      </c>
      <c r="CML57" s="27" t="e">
        <f>CML56/Справочно!CMK$5*1000000</f>
        <v>#DIV/0!</v>
      </c>
      <c r="CMM57" s="27" t="e">
        <f>CMM56/Справочно!CML$5*1000000</f>
        <v>#DIV/0!</v>
      </c>
      <c r="CMN57" s="27" t="e">
        <f>CMN56/Справочно!CMM$5*1000000</f>
        <v>#DIV/0!</v>
      </c>
      <c r="CMO57" s="27" t="e">
        <f>CMO56/Справочно!CMN$5*1000000</f>
        <v>#DIV/0!</v>
      </c>
      <c r="CMP57" s="27" t="e">
        <f>CMP56/Справочно!CMO$5*1000000</f>
        <v>#DIV/0!</v>
      </c>
      <c r="CMQ57" s="27" t="e">
        <f>CMQ56/Справочно!CMP$5*1000000</f>
        <v>#DIV/0!</v>
      </c>
      <c r="CMR57" s="27" t="e">
        <f>CMR56/Справочно!CMQ$5*1000000</f>
        <v>#DIV/0!</v>
      </c>
      <c r="CMS57" s="27" t="e">
        <f>CMS56/Справочно!CMR$5*1000000</f>
        <v>#DIV/0!</v>
      </c>
      <c r="CMT57" s="27" t="e">
        <f>CMT56/Справочно!CMS$5*1000000</f>
        <v>#DIV/0!</v>
      </c>
      <c r="CMU57" s="27" t="e">
        <f>CMU56/Справочно!CMT$5*1000000</f>
        <v>#DIV/0!</v>
      </c>
      <c r="CMV57" s="27" t="e">
        <f>CMV56/Справочно!CMU$5*1000000</f>
        <v>#DIV/0!</v>
      </c>
      <c r="CMW57" s="27" t="e">
        <f>CMW56/Справочно!CMV$5*1000000</f>
        <v>#DIV/0!</v>
      </c>
      <c r="CMX57" s="27" t="e">
        <f>CMX56/Справочно!CMW$5*1000000</f>
        <v>#DIV/0!</v>
      </c>
      <c r="CMY57" s="27" t="e">
        <f>CMY56/Справочно!CMX$5*1000000</f>
        <v>#DIV/0!</v>
      </c>
      <c r="CMZ57" s="27" t="e">
        <f>CMZ56/Справочно!CMY$5*1000000</f>
        <v>#DIV/0!</v>
      </c>
      <c r="CNA57" s="27" t="e">
        <f>CNA56/Справочно!CMZ$5*1000000</f>
        <v>#DIV/0!</v>
      </c>
      <c r="CNB57" s="27" t="e">
        <f>CNB56/Справочно!CNA$5*1000000</f>
        <v>#DIV/0!</v>
      </c>
      <c r="CNC57" s="27" t="e">
        <f>CNC56/Справочно!CNB$5*1000000</f>
        <v>#DIV/0!</v>
      </c>
      <c r="CND57" s="27" t="e">
        <f>CND56/Справочно!CNC$5*1000000</f>
        <v>#DIV/0!</v>
      </c>
      <c r="CNE57" s="27" t="e">
        <f>CNE56/Справочно!CND$5*1000000</f>
        <v>#DIV/0!</v>
      </c>
      <c r="CNF57" s="27" t="e">
        <f>CNF56/Справочно!CNE$5*1000000</f>
        <v>#DIV/0!</v>
      </c>
      <c r="CNG57" s="27" t="e">
        <f>CNG56/Справочно!CNF$5*1000000</f>
        <v>#DIV/0!</v>
      </c>
      <c r="CNH57" s="27" t="e">
        <f>CNH56/Справочно!CNG$5*1000000</f>
        <v>#DIV/0!</v>
      </c>
      <c r="CNI57" s="27" t="e">
        <f>CNI56/Справочно!CNH$5*1000000</f>
        <v>#DIV/0!</v>
      </c>
      <c r="CNJ57" s="27" t="e">
        <f>CNJ56/Справочно!CNI$5*1000000</f>
        <v>#DIV/0!</v>
      </c>
      <c r="CNK57" s="27" t="e">
        <f>CNK56/Справочно!CNJ$5*1000000</f>
        <v>#DIV/0!</v>
      </c>
      <c r="CNL57" s="27" t="e">
        <f>CNL56/Справочно!CNK$5*1000000</f>
        <v>#DIV/0!</v>
      </c>
      <c r="CNM57" s="27" t="e">
        <f>CNM56/Справочно!CNL$5*1000000</f>
        <v>#DIV/0!</v>
      </c>
      <c r="CNN57" s="27" t="e">
        <f>CNN56/Справочно!CNM$5*1000000</f>
        <v>#DIV/0!</v>
      </c>
      <c r="CNO57" s="27" t="e">
        <f>CNO56/Справочно!CNN$5*1000000</f>
        <v>#DIV/0!</v>
      </c>
      <c r="CNP57" s="27" t="e">
        <f>CNP56/Справочно!CNO$5*1000000</f>
        <v>#DIV/0!</v>
      </c>
      <c r="CNQ57" s="27" t="e">
        <f>CNQ56/Справочно!CNP$5*1000000</f>
        <v>#DIV/0!</v>
      </c>
      <c r="CNR57" s="27" t="e">
        <f>CNR56/Справочно!CNQ$5*1000000</f>
        <v>#DIV/0!</v>
      </c>
      <c r="CNS57" s="27" t="e">
        <f>CNS56/Справочно!CNR$5*1000000</f>
        <v>#DIV/0!</v>
      </c>
      <c r="CNT57" s="27" t="e">
        <f>CNT56/Справочно!CNS$5*1000000</f>
        <v>#DIV/0!</v>
      </c>
      <c r="CNU57" s="27" t="e">
        <f>CNU56/Справочно!CNT$5*1000000</f>
        <v>#DIV/0!</v>
      </c>
      <c r="CNV57" s="27" t="e">
        <f>CNV56/Справочно!CNU$5*1000000</f>
        <v>#DIV/0!</v>
      </c>
      <c r="CNW57" s="27" t="e">
        <f>CNW56/Справочно!CNV$5*1000000</f>
        <v>#DIV/0!</v>
      </c>
      <c r="CNX57" s="27" t="e">
        <f>CNX56/Справочно!CNW$5*1000000</f>
        <v>#DIV/0!</v>
      </c>
      <c r="CNY57" s="27" t="e">
        <f>CNY56/Справочно!CNX$5*1000000</f>
        <v>#DIV/0!</v>
      </c>
      <c r="CNZ57" s="27" t="e">
        <f>CNZ56/Справочно!CNY$5*1000000</f>
        <v>#DIV/0!</v>
      </c>
      <c r="COA57" s="27" t="e">
        <f>COA56/Справочно!CNZ$5*1000000</f>
        <v>#DIV/0!</v>
      </c>
      <c r="COB57" s="27" t="e">
        <f>COB56/Справочно!COA$5*1000000</f>
        <v>#DIV/0!</v>
      </c>
      <c r="COC57" s="27" t="e">
        <f>COC56/Справочно!COB$5*1000000</f>
        <v>#DIV/0!</v>
      </c>
      <c r="COD57" s="27" t="e">
        <f>COD56/Справочно!COC$5*1000000</f>
        <v>#DIV/0!</v>
      </c>
      <c r="COE57" s="27" t="e">
        <f>COE56/Справочно!COD$5*1000000</f>
        <v>#DIV/0!</v>
      </c>
      <c r="COF57" s="27" t="e">
        <f>COF56/Справочно!COE$5*1000000</f>
        <v>#DIV/0!</v>
      </c>
      <c r="COG57" s="27" t="e">
        <f>COG56/Справочно!COF$5*1000000</f>
        <v>#DIV/0!</v>
      </c>
      <c r="COH57" s="27" t="e">
        <f>COH56/Справочно!COG$5*1000000</f>
        <v>#DIV/0!</v>
      </c>
      <c r="COI57" s="27" t="e">
        <f>COI56/Справочно!COH$5*1000000</f>
        <v>#DIV/0!</v>
      </c>
      <c r="COJ57" s="27" t="e">
        <f>COJ56/Справочно!COI$5*1000000</f>
        <v>#DIV/0!</v>
      </c>
      <c r="COK57" s="27" t="e">
        <f>COK56/Справочно!COJ$5*1000000</f>
        <v>#DIV/0!</v>
      </c>
      <c r="COL57" s="27" t="e">
        <f>COL56/Справочно!COK$5*1000000</f>
        <v>#DIV/0!</v>
      </c>
      <c r="COM57" s="27" t="e">
        <f>COM56/Справочно!COL$5*1000000</f>
        <v>#DIV/0!</v>
      </c>
      <c r="CON57" s="27" t="e">
        <f>CON56/Справочно!COM$5*1000000</f>
        <v>#DIV/0!</v>
      </c>
      <c r="COO57" s="27" t="e">
        <f>COO56/Справочно!CON$5*1000000</f>
        <v>#DIV/0!</v>
      </c>
      <c r="COP57" s="27" t="e">
        <f>COP56/Справочно!COO$5*1000000</f>
        <v>#DIV/0!</v>
      </c>
      <c r="COQ57" s="27" t="e">
        <f>COQ56/Справочно!COP$5*1000000</f>
        <v>#DIV/0!</v>
      </c>
      <c r="COR57" s="27" t="e">
        <f>COR56/Справочно!COQ$5*1000000</f>
        <v>#DIV/0!</v>
      </c>
      <c r="COS57" s="27" t="e">
        <f>COS56/Справочно!COR$5*1000000</f>
        <v>#DIV/0!</v>
      </c>
      <c r="COT57" s="27" t="e">
        <f>COT56/Справочно!COS$5*1000000</f>
        <v>#DIV/0!</v>
      </c>
      <c r="COU57" s="27" t="e">
        <f>COU56/Справочно!COT$5*1000000</f>
        <v>#DIV/0!</v>
      </c>
      <c r="COV57" s="27" t="e">
        <f>COV56/Справочно!COU$5*1000000</f>
        <v>#DIV/0!</v>
      </c>
      <c r="COW57" s="27" t="e">
        <f>COW56/Справочно!COV$5*1000000</f>
        <v>#DIV/0!</v>
      </c>
      <c r="COX57" s="27" t="e">
        <f>COX56/Справочно!COW$5*1000000</f>
        <v>#DIV/0!</v>
      </c>
      <c r="COY57" s="27" t="e">
        <f>COY56/Справочно!COX$5*1000000</f>
        <v>#DIV/0!</v>
      </c>
      <c r="COZ57" s="27" t="e">
        <f>COZ56/Справочно!COY$5*1000000</f>
        <v>#DIV/0!</v>
      </c>
      <c r="CPA57" s="27" t="e">
        <f>CPA56/Справочно!COZ$5*1000000</f>
        <v>#DIV/0!</v>
      </c>
      <c r="CPB57" s="27" t="e">
        <f>CPB56/Справочно!CPA$5*1000000</f>
        <v>#DIV/0!</v>
      </c>
      <c r="CPC57" s="27" t="e">
        <f>CPC56/Справочно!CPB$5*1000000</f>
        <v>#DIV/0!</v>
      </c>
      <c r="CPD57" s="27" t="e">
        <f>CPD56/Справочно!CPC$5*1000000</f>
        <v>#DIV/0!</v>
      </c>
      <c r="CPE57" s="27" t="e">
        <f>CPE56/Справочно!CPD$5*1000000</f>
        <v>#DIV/0!</v>
      </c>
      <c r="CPF57" s="27" t="e">
        <f>CPF56/Справочно!CPE$5*1000000</f>
        <v>#DIV/0!</v>
      </c>
      <c r="CPG57" s="27" t="e">
        <f>CPG56/Справочно!CPF$5*1000000</f>
        <v>#DIV/0!</v>
      </c>
      <c r="CPH57" s="27" t="e">
        <f>CPH56/Справочно!CPG$5*1000000</f>
        <v>#DIV/0!</v>
      </c>
      <c r="CPI57" s="27" t="e">
        <f>CPI56/Справочно!CPH$5*1000000</f>
        <v>#DIV/0!</v>
      </c>
      <c r="CPJ57" s="27" t="e">
        <f>CPJ56/Справочно!CPI$5*1000000</f>
        <v>#DIV/0!</v>
      </c>
      <c r="CPK57" s="27" t="e">
        <f>CPK56/Справочно!CPJ$5*1000000</f>
        <v>#DIV/0!</v>
      </c>
      <c r="CPL57" s="27" t="e">
        <f>CPL56/Справочно!CPK$5*1000000</f>
        <v>#DIV/0!</v>
      </c>
      <c r="CPM57" s="27" t="e">
        <f>CPM56/Справочно!CPL$5*1000000</f>
        <v>#DIV/0!</v>
      </c>
      <c r="CPN57" s="27" t="e">
        <f>CPN56/Справочно!CPM$5*1000000</f>
        <v>#DIV/0!</v>
      </c>
      <c r="CPO57" s="27" t="e">
        <f>CPO56/Справочно!CPN$5*1000000</f>
        <v>#DIV/0!</v>
      </c>
      <c r="CPP57" s="27" t="e">
        <f>CPP56/Справочно!CPO$5*1000000</f>
        <v>#DIV/0!</v>
      </c>
      <c r="CPQ57" s="27" t="e">
        <f>CPQ56/Справочно!CPP$5*1000000</f>
        <v>#DIV/0!</v>
      </c>
      <c r="CPR57" s="27" t="e">
        <f>CPR56/Справочно!CPQ$5*1000000</f>
        <v>#DIV/0!</v>
      </c>
      <c r="CPS57" s="27" t="e">
        <f>CPS56/Справочно!CPR$5*1000000</f>
        <v>#DIV/0!</v>
      </c>
      <c r="CPT57" s="27" t="e">
        <f>CPT56/Справочно!CPS$5*1000000</f>
        <v>#DIV/0!</v>
      </c>
      <c r="CPU57" s="27" t="e">
        <f>CPU56/Справочно!CPT$5*1000000</f>
        <v>#DIV/0!</v>
      </c>
      <c r="CPV57" s="27" t="e">
        <f>CPV56/Справочно!CPU$5*1000000</f>
        <v>#DIV/0!</v>
      </c>
      <c r="CPW57" s="27" t="e">
        <f>CPW56/Справочно!CPV$5*1000000</f>
        <v>#DIV/0!</v>
      </c>
      <c r="CPX57" s="27" t="e">
        <f>CPX56/Справочно!CPW$5*1000000</f>
        <v>#DIV/0!</v>
      </c>
      <c r="CPY57" s="27" t="e">
        <f>CPY56/Справочно!CPX$5*1000000</f>
        <v>#DIV/0!</v>
      </c>
      <c r="CPZ57" s="27" t="e">
        <f>CPZ56/Справочно!CPY$5*1000000</f>
        <v>#DIV/0!</v>
      </c>
      <c r="CQA57" s="27" t="e">
        <f>CQA56/Справочно!CPZ$5*1000000</f>
        <v>#DIV/0!</v>
      </c>
      <c r="CQB57" s="27" t="e">
        <f>CQB56/Справочно!CQA$5*1000000</f>
        <v>#DIV/0!</v>
      </c>
      <c r="CQC57" s="27" t="e">
        <f>CQC56/Справочно!CQB$5*1000000</f>
        <v>#DIV/0!</v>
      </c>
      <c r="CQD57" s="27" t="e">
        <f>CQD56/Справочно!CQC$5*1000000</f>
        <v>#DIV/0!</v>
      </c>
      <c r="CQE57" s="27" t="e">
        <f>CQE56/Справочно!CQD$5*1000000</f>
        <v>#DIV/0!</v>
      </c>
      <c r="CQF57" s="27" t="e">
        <f>CQF56/Справочно!CQE$5*1000000</f>
        <v>#DIV/0!</v>
      </c>
      <c r="CQG57" s="27" t="e">
        <f>CQG56/Справочно!CQF$5*1000000</f>
        <v>#DIV/0!</v>
      </c>
      <c r="CQH57" s="27" t="e">
        <f>CQH56/Справочно!CQG$5*1000000</f>
        <v>#DIV/0!</v>
      </c>
      <c r="CQI57" s="27" t="e">
        <f>CQI56/Справочно!CQH$5*1000000</f>
        <v>#DIV/0!</v>
      </c>
      <c r="CQJ57" s="27" t="e">
        <f>CQJ56/Справочно!CQI$5*1000000</f>
        <v>#DIV/0!</v>
      </c>
      <c r="CQK57" s="27" t="e">
        <f>CQK56/Справочно!CQJ$5*1000000</f>
        <v>#DIV/0!</v>
      </c>
      <c r="CQL57" s="27" t="e">
        <f>CQL56/Справочно!CQK$5*1000000</f>
        <v>#DIV/0!</v>
      </c>
      <c r="CQM57" s="27" t="e">
        <f>CQM56/Справочно!CQL$5*1000000</f>
        <v>#DIV/0!</v>
      </c>
      <c r="CQN57" s="27" t="e">
        <f>CQN56/Справочно!CQM$5*1000000</f>
        <v>#DIV/0!</v>
      </c>
      <c r="CQO57" s="27" t="e">
        <f>CQO56/Справочно!CQN$5*1000000</f>
        <v>#DIV/0!</v>
      </c>
      <c r="CQP57" s="27" t="e">
        <f>CQP56/Справочно!CQO$5*1000000</f>
        <v>#DIV/0!</v>
      </c>
      <c r="CQQ57" s="27" t="e">
        <f>CQQ56/Справочно!CQP$5*1000000</f>
        <v>#DIV/0!</v>
      </c>
      <c r="CQR57" s="27" t="e">
        <f>CQR56/Справочно!CQQ$5*1000000</f>
        <v>#DIV/0!</v>
      </c>
      <c r="CQS57" s="27" t="e">
        <f>CQS56/Справочно!CQR$5*1000000</f>
        <v>#DIV/0!</v>
      </c>
      <c r="CQT57" s="27" t="e">
        <f>CQT56/Справочно!CQS$5*1000000</f>
        <v>#DIV/0!</v>
      </c>
      <c r="CQU57" s="27" t="e">
        <f>CQU56/Справочно!CQT$5*1000000</f>
        <v>#DIV/0!</v>
      </c>
      <c r="CQV57" s="27" t="e">
        <f>CQV56/Справочно!CQU$5*1000000</f>
        <v>#DIV/0!</v>
      </c>
      <c r="CQW57" s="27" t="e">
        <f>CQW56/Справочно!CQV$5*1000000</f>
        <v>#DIV/0!</v>
      </c>
      <c r="CQX57" s="27" t="e">
        <f>CQX56/Справочно!CQW$5*1000000</f>
        <v>#DIV/0!</v>
      </c>
      <c r="CQY57" s="27" t="e">
        <f>CQY56/Справочно!CQX$5*1000000</f>
        <v>#DIV/0!</v>
      </c>
      <c r="CQZ57" s="27" t="e">
        <f>CQZ56/Справочно!CQY$5*1000000</f>
        <v>#DIV/0!</v>
      </c>
      <c r="CRA57" s="27" t="e">
        <f>CRA56/Справочно!CQZ$5*1000000</f>
        <v>#DIV/0!</v>
      </c>
      <c r="CRB57" s="27" t="e">
        <f>CRB56/Справочно!CRA$5*1000000</f>
        <v>#DIV/0!</v>
      </c>
      <c r="CRC57" s="27" t="e">
        <f>CRC56/Справочно!CRB$5*1000000</f>
        <v>#DIV/0!</v>
      </c>
      <c r="CRD57" s="27" t="e">
        <f>CRD56/Справочно!CRC$5*1000000</f>
        <v>#DIV/0!</v>
      </c>
      <c r="CRE57" s="27" t="e">
        <f>CRE56/Справочно!CRD$5*1000000</f>
        <v>#DIV/0!</v>
      </c>
      <c r="CRF57" s="27" t="e">
        <f>CRF56/Справочно!CRE$5*1000000</f>
        <v>#DIV/0!</v>
      </c>
      <c r="CRG57" s="27" t="e">
        <f>CRG56/Справочно!CRF$5*1000000</f>
        <v>#DIV/0!</v>
      </c>
      <c r="CRH57" s="27" t="e">
        <f>CRH56/Справочно!CRG$5*1000000</f>
        <v>#DIV/0!</v>
      </c>
      <c r="CRI57" s="27" t="e">
        <f>CRI56/Справочно!CRH$5*1000000</f>
        <v>#DIV/0!</v>
      </c>
      <c r="CRJ57" s="27" t="e">
        <f>CRJ56/Справочно!CRI$5*1000000</f>
        <v>#DIV/0!</v>
      </c>
      <c r="CRK57" s="27" t="e">
        <f>CRK56/Справочно!CRJ$5*1000000</f>
        <v>#DIV/0!</v>
      </c>
      <c r="CRL57" s="27" t="e">
        <f>CRL56/Справочно!CRK$5*1000000</f>
        <v>#DIV/0!</v>
      </c>
      <c r="CRM57" s="27" t="e">
        <f>CRM56/Справочно!CRL$5*1000000</f>
        <v>#DIV/0!</v>
      </c>
      <c r="CRN57" s="27" t="e">
        <f>CRN56/Справочно!CRM$5*1000000</f>
        <v>#DIV/0!</v>
      </c>
      <c r="CRO57" s="27" t="e">
        <f>CRO56/Справочно!CRN$5*1000000</f>
        <v>#DIV/0!</v>
      </c>
      <c r="CRP57" s="27" t="e">
        <f>CRP56/Справочно!CRO$5*1000000</f>
        <v>#DIV/0!</v>
      </c>
      <c r="CRQ57" s="27" t="e">
        <f>CRQ56/Справочно!CRP$5*1000000</f>
        <v>#DIV/0!</v>
      </c>
      <c r="CRR57" s="27" t="e">
        <f>CRR56/Справочно!CRQ$5*1000000</f>
        <v>#DIV/0!</v>
      </c>
      <c r="CRS57" s="27" t="e">
        <f>CRS56/Справочно!CRR$5*1000000</f>
        <v>#DIV/0!</v>
      </c>
      <c r="CRT57" s="27" t="e">
        <f>CRT56/Справочно!CRS$5*1000000</f>
        <v>#DIV/0!</v>
      </c>
      <c r="CRU57" s="27" t="e">
        <f>CRU56/Справочно!CRT$5*1000000</f>
        <v>#DIV/0!</v>
      </c>
      <c r="CRV57" s="27" t="e">
        <f>CRV56/Справочно!CRU$5*1000000</f>
        <v>#DIV/0!</v>
      </c>
      <c r="CRW57" s="27" t="e">
        <f>CRW56/Справочно!CRV$5*1000000</f>
        <v>#DIV/0!</v>
      </c>
      <c r="CRX57" s="27" t="e">
        <f>CRX56/Справочно!CRW$5*1000000</f>
        <v>#DIV/0!</v>
      </c>
      <c r="CRY57" s="27" t="e">
        <f>CRY56/Справочно!CRX$5*1000000</f>
        <v>#DIV/0!</v>
      </c>
      <c r="CRZ57" s="27" t="e">
        <f>CRZ56/Справочно!CRY$5*1000000</f>
        <v>#DIV/0!</v>
      </c>
      <c r="CSA57" s="27" t="e">
        <f>CSA56/Справочно!CRZ$5*1000000</f>
        <v>#DIV/0!</v>
      </c>
      <c r="CSB57" s="27" t="e">
        <f>CSB56/Справочно!CSA$5*1000000</f>
        <v>#DIV/0!</v>
      </c>
      <c r="CSC57" s="27" t="e">
        <f>CSC56/Справочно!CSB$5*1000000</f>
        <v>#DIV/0!</v>
      </c>
      <c r="CSD57" s="27" t="e">
        <f>CSD56/Справочно!CSC$5*1000000</f>
        <v>#DIV/0!</v>
      </c>
      <c r="CSE57" s="27" t="e">
        <f>CSE56/Справочно!CSD$5*1000000</f>
        <v>#DIV/0!</v>
      </c>
      <c r="CSF57" s="27" t="e">
        <f>CSF56/Справочно!CSE$5*1000000</f>
        <v>#DIV/0!</v>
      </c>
      <c r="CSG57" s="27" t="e">
        <f>CSG56/Справочно!CSF$5*1000000</f>
        <v>#DIV/0!</v>
      </c>
      <c r="CSH57" s="27" t="e">
        <f>CSH56/Справочно!CSG$5*1000000</f>
        <v>#DIV/0!</v>
      </c>
      <c r="CSI57" s="27" t="e">
        <f>CSI56/Справочно!CSH$5*1000000</f>
        <v>#DIV/0!</v>
      </c>
      <c r="CSJ57" s="27" t="e">
        <f>CSJ56/Справочно!CSI$5*1000000</f>
        <v>#DIV/0!</v>
      </c>
      <c r="CSK57" s="27" t="e">
        <f>CSK56/Справочно!CSJ$5*1000000</f>
        <v>#DIV/0!</v>
      </c>
      <c r="CSL57" s="27" t="e">
        <f>CSL56/Справочно!CSK$5*1000000</f>
        <v>#DIV/0!</v>
      </c>
      <c r="CSM57" s="27" t="e">
        <f>CSM56/Справочно!CSL$5*1000000</f>
        <v>#DIV/0!</v>
      </c>
      <c r="CSN57" s="27" t="e">
        <f>CSN56/Справочно!CSM$5*1000000</f>
        <v>#DIV/0!</v>
      </c>
      <c r="CSO57" s="27" t="e">
        <f>CSO56/Справочно!CSN$5*1000000</f>
        <v>#DIV/0!</v>
      </c>
      <c r="CSP57" s="27" t="e">
        <f>CSP56/Справочно!CSO$5*1000000</f>
        <v>#DIV/0!</v>
      </c>
      <c r="CSQ57" s="27" t="e">
        <f>CSQ56/Справочно!CSP$5*1000000</f>
        <v>#DIV/0!</v>
      </c>
      <c r="CSR57" s="27" t="e">
        <f>CSR56/Справочно!CSQ$5*1000000</f>
        <v>#DIV/0!</v>
      </c>
      <c r="CSS57" s="27" t="e">
        <f>CSS56/Справочно!CSR$5*1000000</f>
        <v>#DIV/0!</v>
      </c>
      <c r="CST57" s="27" t="e">
        <f>CST56/Справочно!CSS$5*1000000</f>
        <v>#DIV/0!</v>
      </c>
      <c r="CSU57" s="27" t="e">
        <f>CSU56/Справочно!CST$5*1000000</f>
        <v>#DIV/0!</v>
      </c>
      <c r="CSV57" s="27" t="e">
        <f>CSV56/Справочно!CSU$5*1000000</f>
        <v>#DIV/0!</v>
      </c>
      <c r="CSW57" s="27" t="e">
        <f>CSW56/Справочно!CSV$5*1000000</f>
        <v>#DIV/0!</v>
      </c>
      <c r="CSX57" s="27" t="e">
        <f>CSX56/Справочно!CSW$5*1000000</f>
        <v>#DIV/0!</v>
      </c>
      <c r="CSY57" s="27" t="e">
        <f>CSY56/Справочно!CSX$5*1000000</f>
        <v>#DIV/0!</v>
      </c>
      <c r="CSZ57" s="27" t="e">
        <f>CSZ56/Справочно!CSY$5*1000000</f>
        <v>#DIV/0!</v>
      </c>
      <c r="CTA57" s="27" t="e">
        <f>CTA56/Справочно!CSZ$5*1000000</f>
        <v>#DIV/0!</v>
      </c>
      <c r="CTB57" s="27" t="e">
        <f>CTB56/Справочно!CTA$5*1000000</f>
        <v>#DIV/0!</v>
      </c>
      <c r="CTC57" s="27" t="e">
        <f>CTC56/Справочно!CTB$5*1000000</f>
        <v>#DIV/0!</v>
      </c>
      <c r="CTD57" s="27" t="e">
        <f>CTD56/Справочно!CTC$5*1000000</f>
        <v>#DIV/0!</v>
      </c>
      <c r="CTE57" s="27" t="e">
        <f>CTE56/Справочно!CTD$5*1000000</f>
        <v>#DIV/0!</v>
      </c>
      <c r="CTF57" s="27" t="e">
        <f>CTF56/Справочно!CTE$5*1000000</f>
        <v>#DIV/0!</v>
      </c>
      <c r="CTG57" s="27" t="e">
        <f>CTG56/Справочно!CTF$5*1000000</f>
        <v>#DIV/0!</v>
      </c>
      <c r="CTH57" s="27" t="e">
        <f>CTH56/Справочно!CTG$5*1000000</f>
        <v>#DIV/0!</v>
      </c>
      <c r="CTI57" s="27" t="e">
        <f>CTI56/Справочно!CTH$5*1000000</f>
        <v>#DIV/0!</v>
      </c>
      <c r="CTJ57" s="27" t="e">
        <f>CTJ56/Справочно!CTI$5*1000000</f>
        <v>#DIV/0!</v>
      </c>
      <c r="CTK57" s="27" t="e">
        <f>CTK56/Справочно!CTJ$5*1000000</f>
        <v>#DIV/0!</v>
      </c>
      <c r="CTL57" s="27" t="e">
        <f>CTL56/Справочно!CTK$5*1000000</f>
        <v>#DIV/0!</v>
      </c>
      <c r="CTM57" s="27" t="e">
        <f>CTM56/Справочно!CTL$5*1000000</f>
        <v>#DIV/0!</v>
      </c>
      <c r="CTN57" s="27" t="e">
        <f>CTN56/Справочно!CTM$5*1000000</f>
        <v>#DIV/0!</v>
      </c>
      <c r="CTO57" s="27" t="e">
        <f>CTO56/Справочно!CTN$5*1000000</f>
        <v>#DIV/0!</v>
      </c>
      <c r="CTP57" s="27" t="e">
        <f>CTP56/Справочно!CTO$5*1000000</f>
        <v>#DIV/0!</v>
      </c>
      <c r="CTQ57" s="27" t="e">
        <f>CTQ56/Справочно!CTP$5*1000000</f>
        <v>#DIV/0!</v>
      </c>
      <c r="CTR57" s="27" t="e">
        <f>CTR56/Справочно!CTQ$5*1000000</f>
        <v>#DIV/0!</v>
      </c>
      <c r="CTS57" s="27" t="e">
        <f>CTS56/Справочно!CTR$5*1000000</f>
        <v>#DIV/0!</v>
      </c>
      <c r="CTT57" s="27" t="e">
        <f>CTT56/Справочно!CTS$5*1000000</f>
        <v>#DIV/0!</v>
      </c>
      <c r="CTU57" s="27" t="e">
        <f>CTU56/Справочно!CTT$5*1000000</f>
        <v>#DIV/0!</v>
      </c>
      <c r="CTV57" s="27" t="e">
        <f>CTV56/Справочно!CTU$5*1000000</f>
        <v>#DIV/0!</v>
      </c>
      <c r="CTW57" s="27" t="e">
        <f>CTW56/Справочно!CTV$5*1000000</f>
        <v>#DIV/0!</v>
      </c>
      <c r="CTX57" s="27" t="e">
        <f>CTX56/Справочно!CTW$5*1000000</f>
        <v>#DIV/0!</v>
      </c>
      <c r="CTY57" s="27" t="e">
        <f>CTY56/Справочно!CTX$5*1000000</f>
        <v>#DIV/0!</v>
      </c>
      <c r="CTZ57" s="27" t="e">
        <f>CTZ56/Справочно!CTY$5*1000000</f>
        <v>#DIV/0!</v>
      </c>
      <c r="CUA57" s="27" t="e">
        <f>CUA56/Справочно!CTZ$5*1000000</f>
        <v>#DIV/0!</v>
      </c>
      <c r="CUB57" s="27" t="e">
        <f>CUB56/Справочно!CUA$5*1000000</f>
        <v>#DIV/0!</v>
      </c>
      <c r="CUC57" s="27" t="e">
        <f>CUC56/Справочно!CUB$5*1000000</f>
        <v>#DIV/0!</v>
      </c>
      <c r="CUD57" s="27" t="e">
        <f>CUD56/Справочно!CUC$5*1000000</f>
        <v>#DIV/0!</v>
      </c>
      <c r="CUE57" s="27" t="e">
        <f>CUE56/Справочно!CUD$5*1000000</f>
        <v>#DIV/0!</v>
      </c>
      <c r="CUF57" s="27" t="e">
        <f>CUF56/Справочно!CUE$5*1000000</f>
        <v>#DIV/0!</v>
      </c>
      <c r="CUG57" s="27" t="e">
        <f>CUG56/Справочно!CUF$5*1000000</f>
        <v>#DIV/0!</v>
      </c>
      <c r="CUH57" s="27" t="e">
        <f>CUH56/Справочно!CUG$5*1000000</f>
        <v>#DIV/0!</v>
      </c>
      <c r="CUI57" s="27" t="e">
        <f>CUI56/Справочно!CUH$5*1000000</f>
        <v>#DIV/0!</v>
      </c>
      <c r="CUJ57" s="27" t="e">
        <f>CUJ56/Справочно!CUI$5*1000000</f>
        <v>#DIV/0!</v>
      </c>
      <c r="CUK57" s="27" t="e">
        <f>CUK56/Справочно!CUJ$5*1000000</f>
        <v>#DIV/0!</v>
      </c>
      <c r="CUL57" s="27" t="e">
        <f>CUL56/Справочно!CUK$5*1000000</f>
        <v>#DIV/0!</v>
      </c>
      <c r="CUM57" s="27" t="e">
        <f>CUM56/Справочно!CUL$5*1000000</f>
        <v>#DIV/0!</v>
      </c>
      <c r="CUN57" s="27" t="e">
        <f>CUN56/Справочно!CUM$5*1000000</f>
        <v>#DIV/0!</v>
      </c>
      <c r="CUO57" s="27" t="e">
        <f>CUO56/Справочно!CUN$5*1000000</f>
        <v>#DIV/0!</v>
      </c>
      <c r="CUP57" s="27" t="e">
        <f>CUP56/Справочно!CUO$5*1000000</f>
        <v>#DIV/0!</v>
      </c>
      <c r="CUQ57" s="27" t="e">
        <f>CUQ56/Справочно!CUP$5*1000000</f>
        <v>#DIV/0!</v>
      </c>
      <c r="CUR57" s="27" t="e">
        <f>CUR56/Справочно!CUQ$5*1000000</f>
        <v>#DIV/0!</v>
      </c>
      <c r="CUS57" s="27" t="e">
        <f>CUS56/Справочно!CUR$5*1000000</f>
        <v>#DIV/0!</v>
      </c>
      <c r="CUT57" s="27" t="e">
        <f>CUT56/Справочно!CUS$5*1000000</f>
        <v>#DIV/0!</v>
      </c>
      <c r="CUU57" s="27" t="e">
        <f>CUU56/Справочно!CUT$5*1000000</f>
        <v>#DIV/0!</v>
      </c>
      <c r="CUV57" s="27" t="e">
        <f>CUV56/Справочно!CUU$5*1000000</f>
        <v>#DIV/0!</v>
      </c>
      <c r="CUW57" s="27" t="e">
        <f>CUW56/Справочно!CUV$5*1000000</f>
        <v>#DIV/0!</v>
      </c>
      <c r="CUX57" s="27" t="e">
        <f>CUX56/Справочно!CUW$5*1000000</f>
        <v>#DIV/0!</v>
      </c>
      <c r="CUY57" s="27" t="e">
        <f>CUY56/Справочно!CUX$5*1000000</f>
        <v>#DIV/0!</v>
      </c>
      <c r="CUZ57" s="27" t="e">
        <f>CUZ56/Справочно!CUY$5*1000000</f>
        <v>#DIV/0!</v>
      </c>
      <c r="CVA57" s="27" t="e">
        <f>CVA56/Справочно!CUZ$5*1000000</f>
        <v>#DIV/0!</v>
      </c>
      <c r="CVB57" s="27" t="e">
        <f>CVB56/Справочно!CVA$5*1000000</f>
        <v>#DIV/0!</v>
      </c>
      <c r="CVC57" s="27" t="e">
        <f>CVC56/Справочно!CVB$5*1000000</f>
        <v>#DIV/0!</v>
      </c>
      <c r="CVD57" s="27" t="e">
        <f>CVD56/Справочно!CVC$5*1000000</f>
        <v>#DIV/0!</v>
      </c>
      <c r="CVE57" s="27" t="e">
        <f>CVE56/Справочно!CVD$5*1000000</f>
        <v>#DIV/0!</v>
      </c>
      <c r="CVF57" s="27" t="e">
        <f>CVF56/Справочно!CVE$5*1000000</f>
        <v>#DIV/0!</v>
      </c>
      <c r="CVG57" s="27" t="e">
        <f>CVG56/Справочно!CVF$5*1000000</f>
        <v>#DIV/0!</v>
      </c>
      <c r="CVH57" s="27" t="e">
        <f>CVH56/Справочно!CVG$5*1000000</f>
        <v>#DIV/0!</v>
      </c>
      <c r="CVI57" s="27" t="e">
        <f>CVI56/Справочно!CVH$5*1000000</f>
        <v>#DIV/0!</v>
      </c>
      <c r="CVJ57" s="27" t="e">
        <f>CVJ56/Справочно!CVI$5*1000000</f>
        <v>#DIV/0!</v>
      </c>
      <c r="CVK57" s="27" t="e">
        <f>CVK56/Справочно!CVJ$5*1000000</f>
        <v>#DIV/0!</v>
      </c>
      <c r="CVL57" s="27" t="e">
        <f>CVL56/Справочно!CVK$5*1000000</f>
        <v>#DIV/0!</v>
      </c>
      <c r="CVM57" s="27" t="e">
        <f>CVM56/Справочно!CVL$5*1000000</f>
        <v>#DIV/0!</v>
      </c>
      <c r="CVN57" s="27" t="e">
        <f>CVN56/Справочно!CVM$5*1000000</f>
        <v>#DIV/0!</v>
      </c>
      <c r="CVO57" s="27" t="e">
        <f>CVO56/Справочно!CVN$5*1000000</f>
        <v>#DIV/0!</v>
      </c>
      <c r="CVP57" s="27" t="e">
        <f>CVP56/Справочно!CVO$5*1000000</f>
        <v>#DIV/0!</v>
      </c>
      <c r="CVQ57" s="27" t="e">
        <f>CVQ56/Справочно!CVP$5*1000000</f>
        <v>#DIV/0!</v>
      </c>
      <c r="CVR57" s="27" t="e">
        <f>CVR56/Справочно!CVQ$5*1000000</f>
        <v>#DIV/0!</v>
      </c>
      <c r="CVS57" s="27" t="e">
        <f>CVS56/Справочно!CVR$5*1000000</f>
        <v>#DIV/0!</v>
      </c>
      <c r="CVT57" s="27" t="e">
        <f>CVT56/Справочно!CVS$5*1000000</f>
        <v>#DIV/0!</v>
      </c>
      <c r="CVU57" s="27" t="e">
        <f>CVU56/Справочно!CVT$5*1000000</f>
        <v>#DIV/0!</v>
      </c>
      <c r="CVV57" s="27" t="e">
        <f>CVV56/Справочно!CVU$5*1000000</f>
        <v>#DIV/0!</v>
      </c>
      <c r="CVW57" s="27" t="e">
        <f>CVW56/Справочно!CVV$5*1000000</f>
        <v>#DIV/0!</v>
      </c>
      <c r="CVX57" s="27" t="e">
        <f>CVX56/Справочно!CVW$5*1000000</f>
        <v>#DIV/0!</v>
      </c>
      <c r="CVY57" s="27" t="e">
        <f>CVY56/Справочно!CVX$5*1000000</f>
        <v>#DIV/0!</v>
      </c>
      <c r="CVZ57" s="27" t="e">
        <f>CVZ56/Справочно!CVY$5*1000000</f>
        <v>#DIV/0!</v>
      </c>
      <c r="CWA57" s="27" t="e">
        <f>CWA56/Справочно!CVZ$5*1000000</f>
        <v>#DIV/0!</v>
      </c>
      <c r="CWB57" s="27" t="e">
        <f>CWB56/Справочно!CWA$5*1000000</f>
        <v>#DIV/0!</v>
      </c>
      <c r="CWC57" s="27" t="e">
        <f>CWC56/Справочно!CWB$5*1000000</f>
        <v>#DIV/0!</v>
      </c>
      <c r="CWD57" s="27" t="e">
        <f>CWD56/Справочно!CWC$5*1000000</f>
        <v>#DIV/0!</v>
      </c>
      <c r="CWE57" s="27" t="e">
        <f>CWE56/Справочно!CWD$5*1000000</f>
        <v>#DIV/0!</v>
      </c>
      <c r="CWF57" s="27" t="e">
        <f>CWF56/Справочно!CWE$5*1000000</f>
        <v>#DIV/0!</v>
      </c>
      <c r="CWG57" s="27" t="e">
        <f>CWG56/Справочно!CWF$5*1000000</f>
        <v>#DIV/0!</v>
      </c>
      <c r="CWH57" s="27" t="e">
        <f>CWH56/Справочно!CWG$5*1000000</f>
        <v>#DIV/0!</v>
      </c>
      <c r="CWI57" s="27" t="e">
        <f>CWI56/Справочно!CWH$5*1000000</f>
        <v>#DIV/0!</v>
      </c>
      <c r="CWJ57" s="27" t="e">
        <f>CWJ56/Справочно!CWI$5*1000000</f>
        <v>#DIV/0!</v>
      </c>
      <c r="CWK57" s="27" t="e">
        <f>CWK56/Справочно!CWJ$5*1000000</f>
        <v>#DIV/0!</v>
      </c>
      <c r="CWL57" s="27" t="e">
        <f>CWL56/Справочно!CWK$5*1000000</f>
        <v>#DIV/0!</v>
      </c>
      <c r="CWM57" s="27" t="e">
        <f>CWM56/Справочно!CWL$5*1000000</f>
        <v>#DIV/0!</v>
      </c>
      <c r="CWN57" s="27" t="e">
        <f>CWN56/Справочно!CWM$5*1000000</f>
        <v>#DIV/0!</v>
      </c>
      <c r="CWO57" s="27" t="e">
        <f>CWO56/Справочно!CWN$5*1000000</f>
        <v>#DIV/0!</v>
      </c>
      <c r="CWP57" s="27" t="e">
        <f>CWP56/Справочно!CWO$5*1000000</f>
        <v>#DIV/0!</v>
      </c>
      <c r="CWQ57" s="27" t="e">
        <f>CWQ56/Справочно!CWP$5*1000000</f>
        <v>#DIV/0!</v>
      </c>
      <c r="CWR57" s="27" t="e">
        <f>CWR56/Справочно!CWQ$5*1000000</f>
        <v>#DIV/0!</v>
      </c>
      <c r="CWS57" s="27" t="e">
        <f>CWS56/Справочно!CWR$5*1000000</f>
        <v>#DIV/0!</v>
      </c>
      <c r="CWT57" s="27" t="e">
        <f>CWT56/Справочно!CWS$5*1000000</f>
        <v>#DIV/0!</v>
      </c>
      <c r="CWU57" s="27" t="e">
        <f>CWU56/Справочно!CWT$5*1000000</f>
        <v>#DIV/0!</v>
      </c>
      <c r="CWV57" s="27" t="e">
        <f>CWV56/Справочно!CWU$5*1000000</f>
        <v>#DIV/0!</v>
      </c>
      <c r="CWW57" s="27" t="e">
        <f>CWW56/Справочно!CWV$5*1000000</f>
        <v>#DIV/0!</v>
      </c>
      <c r="CWX57" s="27" t="e">
        <f>CWX56/Справочно!CWW$5*1000000</f>
        <v>#DIV/0!</v>
      </c>
      <c r="CWY57" s="27" t="e">
        <f>CWY56/Справочно!CWX$5*1000000</f>
        <v>#DIV/0!</v>
      </c>
      <c r="CWZ57" s="27" t="e">
        <f>CWZ56/Справочно!CWY$5*1000000</f>
        <v>#DIV/0!</v>
      </c>
      <c r="CXA57" s="27" t="e">
        <f>CXA56/Справочно!CWZ$5*1000000</f>
        <v>#DIV/0!</v>
      </c>
      <c r="CXB57" s="27" t="e">
        <f>CXB56/Справочно!CXA$5*1000000</f>
        <v>#DIV/0!</v>
      </c>
      <c r="CXC57" s="27" t="e">
        <f>CXC56/Справочно!CXB$5*1000000</f>
        <v>#DIV/0!</v>
      </c>
      <c r="CXD57" s="27" t="e">
        <f>CXD56/Справочно!CXC$5*1000000</f>
        <v>#DIV/0!</v>
      </c>
      <c r="CXE57" s="27" t="e">
        <f>CXE56/Справочно!CXD$5*1000000</f>
        <v>#DIV/0!</v>
      </c>
      <c r="CXF57" s="27" t="e">
        <f>CXF56/Справочно!CXE$5*1000000</f>
        <v>#DIV/0!</v>
      </c>
      <c r="CXG57" s="27" t="e">
        <f>CXG56/Справочно!CXF$5*1000000</f>
        <v>#DIV/0!</v>
      </c>
      <c r="CXH57" s="27" t="e">
        <f>CXH56/Справочно!CXG$5*1000000</f>
        <v>#DIV/0!</v>
      </c>
      <c r="CXI57" s="27" t="e">
        <f>CXI56/Справочно!CXH$5*1000000</f>
        <v>#DIV/0!</v>
      </c>
      <c r="CXJ57" s="27" t="e">
        <f>CXJ56/Справочно!CXI$5*1000000</f>
        <v>#DIV/0!</v>
      </c>
      <c r="CXK57" s="27" t="e">
        <f>CXK56/Справочно!CXJ$5*1000000</f>
        <v>#DIV/0!</v>
      </c>
      <c r="CXL57" s="27" t="e">
        <f>CXL56/Справочно!CXK$5*1000000</f>
        <v>#DIV/0!</v>
      </c>
      <c r="CXM57" s="27" t="e">
        <f>CXM56/Справочно!CXL$5*1000000</f>
        <v>#DIV/0!</v>
      </c>
      <c r="CXN57" s="27" t="e">
        <f>CXN56/Справочно!CXM$5*1000000</f>
        <v>#DIV/0!</v>
      </c>
      <c r="CXO57" s="27" t="e">
        <f>CXO56/Справочно!CXN$5*1000000</f>
        <v>#DIV/0!</v>
      </c>
      <c r="CXP57" s="27" t="e">
        <f>CXP56/Справочно!CXO$5*1000000</f>
        <v>#DIV/0!</v>
      </c>
      <c r="CXQ57" s="27" t="e">
        <f>CXQ56/Справочно!CXP$5*1000000</f>
        <v>#DIV/0!</v>
      </c>
      <c r="CXR57" s="27" t="e">
        <f>CXR56/Справочно!CXQ$5*1000000</f>
        <v>#DIV/0!</v>
      </c>
      <c r="CXS57" s="27" t="e">
        <f>CXS56/Справочно!CXR$5*1000000</f>
        <v>#DIV/0!</v>
      </c>
      <c r="CXT57" s="27" t="e">
        <f>CXT56/Справочно!CXS$5*1000000</f>
        <v>#DIV/0!</v>
      </c>
      <c r="CXU57" s="27" t="e">
        <f>CXU56/Справочно!CXT$5*1000000</f>
        <v>#DIV/0!</v>
      </c>
      <c r="CXV57" s="27" t="e">
        <f>CXV56/Справочно!CXU$5*1000000</f>
        <v>#DIV/0!</v>
      </c>
      <c r="CXW57" s="27" t="e">
        <f>CXW56/Справочно!CXV$5*1000000</f>
        <v>#DIV/0!</v>
      </c>
      <c r="CXX57" s="27" t="e">
        <f>CXX56/Справочно!CXW$5*1000000</f>
        <v>#DIV/0!</v>
      </c>
      <c r="CXY57" s="27" t="e">
        <f>CXY56/Справочно!CXX$5*1000000</f>
        <v>#DIV/0!</v>
      </c>
      <c r="CXZ57" s="27" t="e">
        <f>CXZ56/Справочно!CXY$5*1000000</f>
        <v>#DIV/0!</v>
      </c>
      <c r="CYA57" s="27" t="e">
        <f>CYA56/Справочно!CXZ$5*1000000</f>
        <v>#DIV/0!</v>
      </c>
      <c r="CYB57" s="27" t="e">
        <f>CYB56/Справочно!CYA$5*1000000</f>
        <v>#DIV/0!</v>
      </c>
      <c r="CYC57" s="27" t="e">
        <f>CYC56/Справочно!CYB$5*1000000</f>
        <v>#DIV/0!</v>
      </c>
      <c r="CYD57" s="27" t="e">
        <f>CYD56/Справочно!CYC$5*1000000</f>
        <v>#DIV/0!</v>
      </c>
      <c r="CYE57" s="27" t="e">
        <f>CYE56/Справочно!CYD$5*1000000</f>
        <v>#DIV/0!</v>
      </c>
      <c r="CYF57" s="27" t="e">
        <f>CYF56/Справочно!CYE$5*1000000</f>
        <v>#DIV/0!</v>
      </c>
      <c r="CYG57" s="27" t="e">
        <f>CYG56/Справочно!CYF$5*1000000</f>
        <v>#DIV/0!</v>
      </c>
      <c r="CYH57" s="27" t="e">
        <f>CYH56/Справочно!CYG$5*1000000</f>
        <v>#DIV/0!</v>
      </c>
      <c r="CYI57" s="27" t="e">
        <f>CYI56/Справочно!CYH$5*1000000</f>
        <v>#DIV/0!</v>
      </c>
      <c r="CYJ57" s="27" t="e">
        <f>CYJ56/Справочно!CYI$5*1000000</f>
        <v>#DIV/0!</v>
      </c>
      <c r="CYK57" s="27" t="e">
        <f>CYK56/Справочно!CYJ$5*1000000</f>
        <v>#DIV/0!</v>
      </c>
      <c r="CYL57" s="27" t="e">
        <f>CYL56/Справочно!CYK$5*1000000</f>
        <v>#DIV/0!</v>
      </c>
      <c r="CYM57" s="27" t="e">
        <f>CYM56/Справочно!CYL$5*1000000</f>
        <v>#DIV/0!</v>
      </c>
      <c r="CYN57" s="27" t="e">
        <f>CYN56/Справочно!CYM$5*1000000</f>
        <v>#DIV/0!</v>
      </c>
      <c r="CYO57" s="27" t="e">
        <f>CYO56/Справочно!CYN$5*1000000</f>
        <v>#DIV/0!</v>
      </c>
      <c r="CYP57" s="27" t="e">
        <f>CYP56/Справочно!CYO$5*1000000</f>
        <v>#DIV/0!</v>
      </c>
      <c r="CYQ57" s="27" t="e">
        <f>CYQ56/Справочно!CYP$5*1000000</f>
        <v>#DIV/0!</v>
      </c>
      <c r="CYR57" s="27" t="e">
        <f>CYR56/Справочно!CYQ$5*1000000</f>
        <v>#DIV/0!</v>
      </c>
      <c r="CYS57" s="27" t="e">
        <f>CYS56/Справочно!CYR$5*1000000</f>
        <v>#DIV/0!</v>
      </c>
      <c r="CYT57" s="27" t="e">
        <f>CYT56/Справочно!CYS$5*1000000</f>
        <v>#DIV/0!</v>
      </c>
      <c r="CYU57" s="27" t="e">
        <f>CYU56/Справочно!CYT$5*1000000</f>
        <v>#DIV/0!</v>
      </c>
      <c r="CYV57" s="27" t="e">
        <f>CYV56/Справочно!CYU$5*1000000</f>
        <v>#DIV/0!</v>
      </c>
      <c r="CYW57" s="27" t="e">
        <f>CYW56/Справочно!CYV$5*1000000</f>
        <v>#DIV/0!</v>
      </c>
      <c r="CYX57" s="27" t="e">
        <f>CYX56/Справочно!CYW$5*1000000</f>
        <v>#DIV/0!</v>
      </c>
      <c r="CYY57" s="27" t="e">
        <f>CYY56/Справочно!CYX$5*1000000</f>
        <v>#DIV/0!</v>
      </c>
      <c r="CYZ57" s="27" t="e">
        <f>CYZ56/Справочно!CYY$5*1000000</f>
        <v>#DIV/0!</v>
      </c>
      <c r="CZA57" s="27" t="e">
        <f>CZA56/Справочно!CYZ$5*1000000</f>
        <v>#DIV/0!</v>
      </c>
      <c r="CZB57" s="27" t="e">
        <f>CZB56/Справочно!CZA$5*1000000</f>
        <v>#DIV/0!</v>
      </c>
      <c r="CZC57" s="27" t="e">
        <f>CZC56/Справочно!CZB$5*1000000</f>
        <v>#DIV/0!</v>
      </c>
      <c r="CZD57" s="27" t="e">
        <f>CZD56/Справочно!CZC$5*1000000</f>
        <v>#DIV/0!</v>
      </c>
      <c r="CZE57" s="27" t="e">
        <f>CZE56/Справочно!CZD$5*1000000</f>
        <v>#DIV/0!</v>
      </c>
      <c r="CZF57" s="27" t="e">
        <f>CZF56/Справочно!CZE$5*1000000</f>
        <v>#DIV/0!</v>
      </c>
      <c r="CZG57" s="27" t="e">
        <f>CZG56/Справочно!CZF$5*1000000</f>
        <v>#DIV/0!</v>
      </c>
      <c r="CZH57" s="27" t="e">
        <f>CZH56/Справочно!CZG$5*1000000</f>
        <v>#DIV/0!</v>
      </c>
      <c r="CZI57" s="27" t="e">
        <f>CZI56/Справочно!CZH$5*1000000</f>
        <v>#DIV/0!</v>
      </c>
      <c r="CZJ57" s="27" t="e">
        <f>CZJ56/Справочно!CZI$5*1000000</f>
        <v>#DIV/0!</v>
      </c>
      <c r="CZK57" s="27" t="e">
        <f>CZK56/Справочно!CZJ$5*1000000</f>
        <v>#DIV/0!</v>
      </c>
      <c r="CZL57" s="27" t="e">
        <f>CZL56/Справочно!CZK$5*1000000</f>
        <v>#DIV/0!</v>
      </c>
      <c r="CZM57" s="27" t="e">
        <f>CZM56/Справочно!CZL$5*1000000</f>
        <v>#DIV/0!</v>
      </c>
      <c r="CZN57" s="27" t="e">
        <f>CZN56/Справочно!CZM$5*1000000</f>
        <v>#DIV/0!</v>
      </c>
      <c r="CZO57" s="27" t="e">
        <f>CZO56/Справочно!CZN$5*1000000</f>
        <v>#DIV/0!</v>
      </c>
      <c r="CZP57" s="27" t="e">
        <f>CZP56/Справочно!CZO$5*1000000</f>
        <v>#DIV/0!</v>
      </c>
      <c r="CZQ57" s="27" t="e">
        <f>CZQ56/Справочно!CZP$5*1000000</f>
        <v>#DIV/0!</v>
      </c>
      <c r="CZR57" s="27" t="e">
        <f>CZR56/Справочно!CZQ$5*1000000</f>
        <v>#DIV/0!</v>
      </c>
      <c r="CZS57" s="27" t="e">
        <f>CZS56/Справочно!CZR$5*1000000</f>
        <v>#DIV/0!</v>
      </c>
      <c r="CZT57" s="27" t="e">
        <f>CZT56/Справочно!CZS$5*1000000</f>
        <v>#DIV/0!</v>
      </c>
      <c r="CZU57" s="27" t="e">
        <f>CZU56/Справочно!CZT$5*1000000</f>
        <v>#DIV/0!</v>
      </c>
      <c r="CZV57" s="27" t="e">
        <f>CZV56/Справочно!CZU$5*1000000</f>
        <v>#DIV/0!</v>
      </c>
      <c r="CZW57" s="27" t="e">
        <f>CZW56/Справочно!CZV$5*1000000</f>
        <v>#DIV/0!</v>
      </c>
      <c r="CZX57" s="27" t="e">
        <f>CZX56/Справочно!CZW$5*1000000</f>
        <v>#DIV/0!</v>
      </c>
      <c r="CZY57" s="27" t="e">
        <f>CZY56/Справочно!CZX$5*1000000</f>
        <v>#DIV/0!</v>
      </c>
      <c r="CZZ57" s="27" t="e">
        <f>CZZ56/Справочно!CZY$5*1000000</f>
        <v>#DIV/0!</v>
      </c>
      <c r="DAA57" s="27" t="e">
        <f>DAA56/Справочно!CZZ$5*1000000</f>
        <v>#DIV/0!</v>
      </c>
      <c r="DAB57" s="27" t="e">
        <f>DAB56/Справочно!DAA$5*1000000</f>
        <v>#DIV/0!</v>
      </c>
      <c r="DAC57" s="27" t="e">
        <f>DAC56/Справочно!DAB$5*1000000</f>
        <v>#DIV/0!</v>
      </c>
      <c r="DAD57" s="27" t="e">
        <f>DAD56/Справочно!DAC$5*1000000</f>
        <v>#DIV/0!</v>
      </c>
      <c r="DAE57" s="27" t="e">
        <f>DAE56/Справочно!DAD$5*1000000</f>
        <v>#DIV/0!</v>
      </c>
      <c r="DAF57" s="27" t="e">
        <f>DAF56/Справочно!DAE$5*1000000</f>
        <v>#DIV/0!</v>
      </c>
      <c r="DAG57" s="27" t="e">
        <f>DAG56/Справочно!DAF$5*1000000</f>
        <v>#DIV/0!</v>
      </c>
      <c r="DAH57" s="27" t="e">
        <f>DAH56/Справочно!DAG$5*1000000</f>
        <v>#DIV/0!</v>
      </c>
      <c r="DAI57" s="27" t="e">
        <f>DAI56/Справочно!DAH$5*1000000</f>
        <v>#DIV/0!</v>
      </c>
      <c r="DAJ57" s="27" t="e">
        <f>DAJ56/Справочно!DAI$5*1000000</f>
        <v>#DIV/0!</v>
      </c>
      <c r="DAK57" s="27" t="e">
        <f>DAK56/Справочно!DAJ$5*1000000</f>
        <v>#DIV/0!</v>
      </c>
      <c r="DAL57" s="27" t="e">
        <f>DAL56/Справочно!DAK$5*1000000</f>
        <v>#DIV/0!</v>
      </c>
      <c r="DAM57" s="27" t="e">
        <f>DAM56/Справочно!DAL$5*1000000</f>
        <v>#DIV/0!</v>
      </c>
      <c r="DAN57" s="27" t="e">
        <f>DAN56/Справочно!DAM$5*1000000</f>
        <v>#DIV/0!</v>
      </c>
      <c r="DAO57" s="27" t="e">
        <f>DAO56/Справочно!DAN$5*1000000</f>
        <v>#DIV/0!</v>
      </c>
      <c r="DAP57" s="27" t="e">
        <f>DAP56/Справочно!DAO$5*1000000</f>
        <v>#DIV/0!</v>
      </c>
      <c r="DAQ57" s="27" t="e">
        <f>DAQ56/Справочно!DAP$5*1000000</f>
        <v>#DIV/0!</v>
      </c>
      <c r="DAR57" s="27" t="e">
        <f>DAR56/Справочно!DAQ$5*1000000</f>
        <v>#DIV/0!</v>
      </c>
      <c r="DAS57" s="27" t="e">
        <f>DAS56/Справочно!DAR$5*1000000</f>
        <v>#DIV/0!</v>
      </c>
      <c r="DAT57" s="27" t="e">
        <f>DAT56/Справочно!DAS$5*1000000</f>
        <v>#DIV/0!</v>
      </c>
      <c r="DAU57" s="27" t="e">
        <f>DAU56/Справочно!DAT$5*1000000</f>
        <v>#DIV/0!</v>
      </c>
      <c r="DAV57" s="27" t="e">
        <f>DAV56/Справочно!DAU$5*1000000</f>
        <v>#DIV/0!</v>
      </c>
      <c r="DAW57" s="27" t="e">
        <f>DAW56/Справочно!DAV$5*1000000</f>
        <v>#DIV/0!</v>
      </c>
      <c r="DAX57" s="27" t="e">
        <f>DAX56/Справочно!DAW$5*1000000</f>
        <v>#DIV/0!</v>
      </c>
      <c r="DAY57" s="27" t="e">
        <f>DAY56/Справочно!DAX$5*1000000</f>
        <v>#DIV/0!</v>
      </c>
      <c r="DAZ57" s="27" t="e">
        <f>DAZ56/Справочно!DAY$5*1000000</f>
        <v>#DIV/0!</v>
      </c>
      <c r="DBA57" s="27" t="e">
        <f>DBA56/Справочно!DAZ$5*1000000</f>
        <v>#DIV/0!</v>
      </c>
      <c r="DBB57" s="27" t="e">
        <f>DBB56/Справочно!DBA$5*1000000</f>
        <v>#DIV/0!</v>
      </c>
      <c r="DBC57" s="27" t="e">
        <f>DBC56/Справочно!DBB$5*1000000</f>
        <v>#DIV/0!</v>
      </c>
      <c r="DBD57" s="27" t="e">
        <f>DBD56/Справочно!DBC$5*1000000</f>
        <v>#DIV/0!</v>
      </c>
      <c r="DBE57" s="27" t="e">
        <f>DBE56/Справочно!DBD$5*1000000</f>
        <v>#DIV/0!</v>
      </c>
      <c r="DBF57" s="27" t="e">
        <f>DBF56/Справочно!DBE$5*1000000</f>
        <v>#DIV/0!</v>
      </c>
      <c r="DBG57" s="27" t="e">
        <f>DBG56/Справочно!DBF$5*1000000</f>
        <v>#DIV/0!</v>
      </c>
      <c r="DBH57" s="27" t="e">
        <f>DBH56/Справочно!DBG$5*1000000</f>
        <v>#DIV/0!</v>
      </c>
      <c r="DBI57" s="27" t="e">
        <f>DBI56/Справочно!DBH$5*1000000</f>
        <v>#DIV/0!</v>
      </c>
      <c r="DBJ57" s="27" t="e">
        <f>DBJ56/Справочно!DBI$5*1000000</f>
        <v>#DIV/0!</v>
      </c>
      <c r="DBK57" s="27" t="e">
        <f>DBK56/Справочно!DBJ$5*1000000</f>
        <v>#DIV/0!</v>
      </c>
      <c r="DBL57" s="27" t="e">
        <f>DBL56/Справочно!DBK$5*1000000</f>
        <v>#DIV/0!</v>
      </c>
      <c r="DBM57" s="27" t="e">
        <f>DBM56/Справочно!DBL$5*1000000</f>
        <v>#DIV/0!</v>
      </c>
      <c r="DBN57" s="27" t="e">
        <f>DBN56/Справочно!DBM$5*1000000</f>
        <v>#DIV/0!</v>
      </c>
      <c r="DBO57" s="27" t="e">
        <f>DBO56/Справочно!DBN$5*1000000</f>
        <v>#DIV/0!</v>
      </c>
      <c r="DBP57" s="27" t="e">
        <f>DBP56/Справочно!DBO$5*1000000</f>
        <v>#DIV/0!</v>
      </c>
      <c r="DBQ57" s="27" t="e">
        <f>DBQ56/Справочно!DBP$5*1000000</f>
        <v>#DIV/0!</v>
      </c>
      <c r="DBR57" s="27" t="e">
        <f>DBR56/Справочно!DBQ$5*1000000</f>
        <v>#DIV/0!</v>
      </c>
      <c r="DBS57" s="27" t="e">
        <f>DBS56/Справочно!DBR$5*1000000</f>
        <v>#DIV/0!</v>
      </c>
      <c r="DBT57" s="27" t="e">
        <f>DBT56/Справочно!DBS$5*1000000</f>
        <v>#DIV/0!</v>
      </c>
      <c r="DBU57" s="27" t="e">
        <f>DBU56/Справочно!DBT$5*1000000</f>
        <v>#DIV/0!</v>
      </c>
      <c r="DBV57" s="27" t="e">
        <f>DBV56/Справочно!DBU$5*1000000</f>
        <v>#DIV/0!</v>
      </c>
      <c r="DBW57" s="27" t="e">
        <f>DBW56/Справочно!DBV$5*1000000</f>
        <v>#DIV/0!</v>
      </c>
      <c r="DBX57" s="27" t="e">
        <f>DBX56/Справочно!DBW$5*1000000</f>
        <v>#DIV/0!</v>
      </c>
      <c r="DBY57" s="27" t="e">
        <f>DBY56/Справочно!DBX$5*1000000</f>
        <v>#DIV/0!</v>
      </c>
      <c r="DBZ57" s="27" t="e">
        <f>DBZ56/Справочно!DBY$5*1000000</f>
        <v>#DIV/0!</v>
      </c>
      <c r="DCA57" s="27" t="e">
        <f>DCA56/Справочно!DBZ$5*1000000</f>
        <v>#DIV/0!</v>
      </c>
      <c r="DCB57" s="27" t="e">
        <f>DCB56/Справочно!DCA$5*1000000</f>
        <v>#DIV/0!</v>
      </c>
      <c r="DCC57" s="27" t="e">
        <f>DCC56/Справочно!DCB$5*1000000</f>
        <v>#DIV/0!</v>
      </c>
      <c r="DCD57" s="27" t="e">
        <f>DCD56/Справочно!DCC$5*1000000</f>
        <v>#DIV/0!</v>
      </c>
      <c r="DCE57" s="27" t="e">
        <f>DCE56/Справочно!DCD$5*1000000</f>
        <v>#DIV/0!</v>
      </c>
      <c r="DCF57" s="27" t="e">
        <f>DCF56/Справочно!DCE$5*1000000</f>
        <v>#DIV/0!</v>
      </c>
      <c r="DCG57" s="27" t="e">
        <f>DCG56/Справочно!DCF$5*1000000</f>
        <v>#DIV/0!</v>
      </c>
      <c r="DCH57" s="27" t="e">
        <f>DCH56/Справочно!DCG$5*1000000</f>
        <v>#DIV/0!</v>
      </c>
      <c r="DCI57" s="27" t="e">
        <f>DCI56/Справочно!DCH$5*1000000</f>
        <v>#DIV/0!</v>
      </c>
      <c r="DCJ57" s="27" t="e">
        <f>DCJ56/Справочно!DCI$5*1000000</f>
        <v>#DIV/0!</v>
      </c>
      <c r="DCK57" s="27" t="e">
        <f>DCK56/Справочно!DCJ$5*1000000</f>
        <v>#DIV/0!</v>
      </c>
      <c r="DCL57" s="27" t="e">
        <f>DCL56/Справочно!DCK$5*1000000</f>
        <v>#DIV/0!</v>
      </c>
      <c r="DCM57" s="27" t="e">
        <f>DCM56/Справочно!DCL$5*1000000</f>
        <v>#DIV/0!</v>
      </c>
      <c r="DCN57" s="27" t="e">
        <f>DCN56/Справочно!DCM$5*1000000</f>
        <v>#DIV/0!</v>
      </c>
      <c r="DCO57" s="27" t="e">
        <f>DCO56/Справочно!DCN$5*1000000</f>
        <v>#DIV/0!</v>
      </c>
      <c r="DCP57" s="27" t="e">
        <f>DCP56/Справочно!DCO$5*1000000</f>
        <v>#DIV/0!</v>
      </c>
      <c r="DCQ57" s="27" t="e">
        <f>DCQ56/Справочно!DCP$5*1000000</f>
        <v>#DIV/0!</v>
      </c>
      <c r="DCR57" s="27" t="e">
        <f>DCR56/Справочно!DCQ$5*1000000</f>
        <v>#DIV/0!</v>
      </c>
      <c r="DCS57" s="27" t="e">
        <f>DCS56/Справочно!DCR$5*1000000</f>
        <v>#DIV/0!</v>
      </c>
      <c r="DCT57" s="27" t="e">
        <f>DCT56/Справочно!DCS$5*1000000</f>
        <v>#DIV/0!</v>
      </c>
      <c r="DCU57" s="27" t="e">
        <f>DCU56/Справочно!DCT$5*1000000</f>
        <v>#DIV/0!</v>
      </c>
      <c r="DCV57" s="27" t="e">
        <f>DCV56/Справочно!DCU$5*1000000</f>
        <v>#DIV/0!</v>
      </c>
      <c r="DCW57" s="27" t="e">
        <f>DCW56/Справочно!DCV$5*1000000</f>
        <v>#DIV/0!</v>
      </c>
      <c r="DCX57" s="27" t="e">
        <f>DCX56/Справочно!DCW$5*1000000</f>
        <v>#DIV/0!</v>
      </c>
      <c r="DCY57" s="27" t="e">
        <f>DCY56/Справочно!DCX$5*1000000</f>
        <v>#DIV/0!</v>
      </c>
      <c r="DCZ57" s="27" t="e">
        <f>DCZ56/Справочно!DCY$5*1000000</f>
        <v>#DIV/0!</v>
      </c>
      <c r="DDA57" s="27" t="e">
        <f>DDA56/Справочно!DCZ$5*1000000</f>
        <v>#DIV/0!</v>
      </c>
      <c r="DDB57" s="27" t="e">
        <f>DDB56/Справочно!DDA$5*1000000</f>
        <v>#DIV/0!</v>
      </c>
      <c r="DDC57" s="27" t="e">
        <f>DDC56/Справочно!DDB$5*1000000</f>
        <v>#DIV/0!</v>
      </c>
      <c r="DDD57" s="27" t="e">
        <f>DDD56/Справочно!DDC$5*1000000</f>
        <v>#DIV/0!</v>
      </c>
      <c r="DDE57" s="27" t="e">
        <f>DDE56/Справочно!DDD$5*1000000</f>
        <v>#DIV/0!</v>
      </c>
      <c r="DDF57" s="27" t="e">
        <f>DDF56/Справочно!DDE$5*1000000</f>
        <v>#DIV/0!</v>
      </c>
      <c r="DDG57" s="27" t="e">
        <f>DDG56/Справочно!DDF$5*1000000</f>
        <v>#DIV/0!</v>
      </c>
      <c r="DDH57" s="27" t="e">
        <f>DDH56/Справочно!DDG$5*1000000</f>
        <v>#DIV/0!</v>
      </c>
      <c r="DDI57" s="27" t="e">
        <f>DDI56/Справочно!DDH$5*1000000</f>
        <v>#DIV/0!</v>
      </c>
      <c r="DDJ57" s="27" t="e">
        <f>DDJ56/Справочно!DDI$5*1000000</f>
        <v>#DIV/0!</v>
      </c>
      <c r="DDK57" s="27" t="e">
        <f>DDK56/Справочно!DDJ$5*1000000</f>
        <v>#DIV/0!</v>
      </c>
      <c r="DDL57" s="27" t="e">
        <f>DDL56/Справочно!DDK$5*1000000</f>
        <v>#DIV/0!</v>
      </c>
      <c r="DDM57" s="27" t="e">
        <f>DDM56/Справочно!DDL$5*1000000</f>
        <v>#DIV/0!</v>
      </c>
      <c r="DDN57" s="27" t="e">
        <f>DDN56/Справочно!DDM$5*1000000</f>
        <v>#DIV/0!</v>
      </c>
      <c r="DDO57" s="27" t="e">
        <f>DDO56/Справочно!DDN$5*1000000</f>
        <v>#DIV/0!</v>
      </c>
      <c r="DDP57" s="27" t="e">
        <f>DDP56/Справочно!DDO$5*1000000</f>
        <v>#DIV/0!</v>
      </c>
      <c r="DDQ57" s="27" t="e">
        <f>DDQ56/Справочно!DDP$5*1000000</f>
        <v>#DIV/0!</v>
      </c>
      <c r="DDR57" s="27" t="e">
        <f>DDR56/Справочно!DDQ$5*1000000</f>
        <v>#DIV/0!</v>
      </c>
      <c r="DDS57" s="27" t="e">
        <f>DDS56/Справочно!DDR$5*1000000</f>
        <v>#DIV/0!</v>
      </c>
      <c r="DDT57" s="27" t="e">
        <f>DDT56/Справочно!DDS$5*1000000</f>
        <v>#DIV/0!</v>
      </c>
      <c r="DDU57" s="27" t="e">
        <f>DDU56/Справочно!DDT$5*1000000</f>
        <v>#DIV/0!</v>
      </c>
      <c r="DDV57" s="27" t="e">
        <f>DDV56/Справочно!DDU$5*1000000</f>
        <v>#DIV/0!</v>
      </c>
      <c r="DDW57" s="27" t="e">
        <f>DDW56/Справочно!DDV$5*1000000</f>
        <v>#DIV/0!</v>
      </c>
      <c r="DDX57" s="27" t="e">
        <f>DDX56/Справочно!DDW$5*1000000</f>
        <v>#DIV/0!</v>
      </c>
      <c r="DDY57" s="27" t="e">
        <f>DDY56/Справочно!DDX$5*1000000</f>
        <v>#DIV/0!</v>
      </c>
      <c r="DDZ57" s="27" t="e">
        <f>DDZ56/Справочно!DDY$5*1000000</f>
        <v>#DIV/0!</v>
      </c>
      <c r="DEA57" s="27" t="e">
        <f>DEA56/Справочно!DDZ$5*1000000</f>
        <v>#DIV/0!</v>
      </c>
      <c r="DEB57" s="27" t="e">
        <f>DEB56/Справочно!DEA$5*1000000</f>
        <v>#DIV/0!</v>
      </c>
      <c r="DEC57" s="27" t="e">
        <f>DEC56/Справочно!DEB$5*1000000</f>
        <v>#DIV/0!</v>
      </c>
      <c r="DED57" s="27" t="e">
        <f>DED56/Справочно!DEC$5*1000000</f>
        <v>#DIV/0!</v>
      </c>
      <c r="DEE57" s="27" t="e">
        <f>DEE56/Справочно!DED$5*1000000</f>
        <v>#DIV/0!</v>
      </c>
      <c r="DEF57" s="27" t="e">
        <f>DEF56/Справочно!DEE$5*1000000</f>
        <v>#DIV/0!</v>
      </c>
      <c r="DEG57" s="27" t="e">
        <f>DEG56/Справочно!DEF$5*1000000</f>
        <v>#DIV/0!</v>
      </c>
      <c r="DEH57" s="27" t="e">
        <f>DEH56/Справочно!DEG$5*1000000</f>
        <v>#DIV/0!</v>
      </c>
      <c r="DEI57" s="27" t="e">
        <f>DEI56/Справочно!DEH$5*1000000</f>
        <v>#DIV/0!</v>
      </c>
      <c r="DEJ57" s="27" t="e">
        <f>DEJ56/Справочно!DEI$5*1000000</f>
        <v>#DIV/0!</v>
      </c>
      <c r="DEK57" s="27" t="e">
        <f>DEK56/Справочно!DEJ$5*1000000</f>
        <v>#DIV/0!</v>
      </c>
      <c r="DEL57" s="27" t="e">
        <f>DEL56/Справочно!DEK$5*1000000</f>
        <v>#DIV/0!</v>
      </c>
      <c r="DEM57" s="27" t="e">
        <f>DEM56/Справочно!DEL$5*1000000</f>
        <v>#DIV/0!</v>
      </c>
      <c r="DEN57" s="27" t="e">
        <f>DEN56/Справочно!DEM$5*1000000</f>
        <v>#DIV/0!</v>
      </c>
      <c r="DEO57" s="27" t="e">
        <f>DEO56/Справочно!DEN$5*1000000</f>
        <v>#DIV/0!</v>
      </c>
      <c r="DEP57" s="27" t="e">
        <f>DEP56/Справочно!DEO$5*1000000</f>
        <v>#DIV/0!</v>
      </c>
      <c r="DEQ57" s="27" t="e">
        <f>DEQ56/Справочно!DEP$5*1000000</f>
        <v>#DIV/0!</v>
      </c>
      <c r="DER57" s="27" t="e">
        <f>DER56/Справочно!DEQ$5*1000000</f>
        <v>#DIV/0!</v>
      </c>
      <c r="DES57" s="27" t="e">
        <f>DES56/Справочно!DER$5*1000000</f>
        <v>#DIV/0!</v>
      </c>
      <c r="DET57" s="27" t="e">
        <f>DET56/Справочно!DES$5*1000000</f>
        <v>#DIV/0!</v>
      </c>
      <c r="DEU57" s="27" t="e">
        <f>DEU56/Справочно!DET$5*1000000</f>
        <v>#DIV/0!</v>
      </c>
      <c r="DEV57" s="27" t="e">
        <f>DEV56/Справочно!DEU$5*1000000</f>
        <v>#DIV/0!</v>
      </c>
      <c r="DEW57" s="27" t="e">
        <f>DEW56/Справочно!DEV$5*1000000</f>
        <v>#DIV/0!</v>
      </c>
      <c r="DEX57" s="27" t="e">
        <f>DEX56/Справочно!DEW$5*1000000</f>
        <v>#DIV/0!</v>
      </c>
      <c r="DEY57" s="27" t="e">
        <f>DEY56/Справочно!DEX$5*1000000</f>
        <v>#DIV/0!</v>
      </c>
      <c r="DEZ57" s="27" t="e">
        <f>DEZ56/Справочно!DEY$5*1000000</f>
        <v>#DIV/0!</v>
      </c>
      <c r="DFA57" s="27" t="e">
        <f>DFA56/Справочно!DEZ$5*1000000</f>
        <v>#DIV/0!</v>
      </c>
      <c r="DFB57" s="27" t="e">
        <f>DFB56/Справочно!DFA$5*1000000</f>
        <v>#DIV/0!</v>
      </c>
      <c r="DFC57" s="27" t="e">
        <f>DFC56/Справочно!DFB$5*1000000</f>
        <v>#DIV/0!</v>
      </c>
      <c r="DFD57" s="27" t="e">
        <f>DFD56/Справочно!DFC$5*1000000</f>
        <v>#DIV/0!</v>
      </c>
      <c r="DFE57" s="27" t="e">
        <f>DFE56/Справочно!DFD$5*1000000</f>
        <v>#DIV/0!</v>
      </c>
      <c r="DFF57" s="27" t="e">
        <f>DFF56/Справочно!DFE$5*1000000</f>
        <v>#DIV/0!</v>
      </c>
      <c r="DFG57" s="27" t="e">
        <f>DFG56/Справочно!DFF$5*1000000</f>
        <v>#DIV/0!</v>
      </c>
      <c r="DFH57" s="27" t="e">
        <f>DFH56/Справочно!DFG$5*1000000</f>
        <v>#DIV/0!</v>
      </c>
      <c r="DFI57" s="27" t="e">
        <f>DFI56/Справочно!DFH$5*1000000</f>
        <v>#DIV/0!</v>
      </c>
      <c r="DFJ57" s="27" t="e">
        <f>DFJ56/Справочно!DFI$5*1000000</f>
        <v>#DIV/0!</v>
      </c>
      <c r="DFK57" s="27" t="e">
        <f>DFK56/Справочно!DFJ$5*1000000</f>
        <v>#DIV/0!</v>
      </c>
      <c r="DFL57" s="27" t="e">
        <f>DFL56/Справочно!DFK$5*1000000</f>
        <v>#DIV/0!</v>
      </c>
      <c r="DFM57" s="27" t="e">
        <f>DFM56/Справочно!DFL$5*1000000</f>
        <v>#DIV/0!</v>
      </c>
      <c r="DFN57" s="27" t="e">
        <f>DFN56/Справочно!DFM$5*1000000</f>
        <v>#DIV/0!</v>
      </c>
      <c r="DFO57" s="27" t="e">
        <f>DFO56/Справочно!DFN$5*1000000</f>
        <v>#DIV/0!</v>
      </c>
      <c r="DFP57" s="27" t="e">
        <f>DFP56/Справочно!DFO$5*1000000</f>
        <v>#DIV/0!</v>
      </c>
      <c r="DFQ57" s="27" t="e">
        <f>DFQ56/Справочно!DFP$5*1000000</f>
        <v>#DIV/0!</v>
      </c>
      <c r="DFR57" s="27" t="e">
        <f>DFR56/Справочно!DFQ$5*1000000</f>
        <v>#DIV/0!</v>
      </c>
      <c r="DFS57" s="27" t="e">
        <f>DFS56/Справочно!DFR$5*1000000</f>
        <v>#DIV/0!</v>
      </c>
      <c r="DFT57" s="27" t="e">
        <f>DFT56/Справочно!DFS$5*1000000</f>
        <v>#DIV/0!</v>
      </c>
      <c r="DFU57" s="27" t="e">
        <f>DFU56/Справочно!DFT$5*1000000</f>
        <v>#DIV/0!</v>
      </c>
      <c r="DFV57" s="27" t="e">
        <f>DFV56/Справочно!DFU$5*1000000</f>
        <v>#DIV/0!</v>
      </c>
      <c r="DFW57" s="27" t="e">
        <f>DFW56/Справочно!DFV$5*1000000</f>
        <v>#DIV/0!</v>
      </c>
      <c r="DFX57" s="27" t="e">
        <f>DFX56/Справочно!DFW$5*1000000</f>
        <v>#DIV/0!</v>
      </c>
      <c r="DFY57" s="27" t="e">
        <f>DFY56/Справочно!DFX$5*1000000</f>
        <v>#DIV/0!</v>
      </c>
      <c r="DFZ57" s="27" t="e">
        <f>DFZ56/Справочно!DFY$5*1000000</f>
        <v>#DIV/0!</v>
      </c>
      <c r="DGA57" s="27" t="e">
        <f>DGA56/Справочно!DFZ$5*1000000</f>
        <v>#DIV/0!</v>
      </c>
      <c r="DGB57" s="27" t="e">
        <f>DGB56/Справочно!DGA$5*1000000</f>
        <v>#DIV/0!</v>
      </c>
      <c r="DGC57" s="27" t="e">
        <f>DGC56/Справочно!DGB$5*1000000</f>
        <v>#DIV/0!</v>
      </c>
      <c r="DGD57" s="27" t="e">
        <f>DGD56/Справочно!DGC$5*1000000</f>
        <v>#DIV/0!</v>
      </c>
      <c r="DGE57" s="27" t="e">
        <f>DGE56/Справочно!DGD$5*1000000</f>
        <v>#DIV/0!</v>
      </c>
      <c r="DGF57" s="27" t="e">
        <f>DGF56/Справочно!DGE$5*1000000</f>
        <v>#DIV/0!</v>
      </c>
      <c r="DGG57" s="27" t="e">
        <f>DGG56/Справочно!DGF$5*1000000</f>
        <v>#DIV/0!</v>
      </c>
      <c r="DGH57" s="27" t="e">
        <f>DGH56/Справочно!DGG$5*1000000</f>
        <v>#DIV/0!</v>
      </c>
      <c r="DGI57" s="27" t="e">
        <f>DGI56/Справочно!DGH$5*1000000</f>
        <v>#DIV/0!</v>
      </c>
      <c r="DGJ57" s="27" t="e">
        <f>DGJ56/Справочно!DGI$5*1000000</f>
        <v>#DIV/0!</v>
      </c>
      <c r="DGK57" s="27" t="e">
        <f>DGK56/Справочно!DGJ$5*1000000</f>
        <v>#DIV/0!</v>
      </c>
      <c r="DGL57" s="27" t="e">
        <f>DGL56/Справочно!DGK$5*1000000</f>
        <v>#DIV/0!</v>
      </c>
      <c r="DGM57" s="27" t="e">
        <f>DGM56/Справочно!DGL$5*1000000</f>
        <v>#DIV/0!</v>
      </c>
      <c r="DGN57" s="27" t="e">
        <f>DGN56/Справочно!DGM$5*1000000</f>
        <v>#DIV/0!</v>
      </c>
      <c r="DGO57" s="27" t="e">
        <f>DGO56/Справочно!DGN$5*1000000</f>
        <v>#DIV/0!</v>
      </c>
      <c r="DGP57" s="27" t="e">
        <f>DGP56/Справочно!DGO$5*1000000</f>
        <v>#DIV/0!</v>
      </c>
      <c r="DGQ57" s="27" t="e">
        <f>DGQ56/Справочно!DGP$5*1000000</f>
        <v>#DIV/0!</v>
      </c>
      <c r="DGR57" s="27" t="e">
        <f>DGR56/Справочно!DGQ$5*1000000</f>
        <v>#DIV/0!</v>
      </c>
      <c r="DGS57" s="27" t="e">
        <f>DGS56/Справочно!DGR$5*1000000</f>
        <v>#DIV/0!</v>
      </c>
      <c r="DGT57" s="27" t="e">
        <f>DGT56/Справочно!DGS$5*1000000</f>
        <v>#DIV/0!</v>
      </c>
      <c r="DGU57" s="27" t="e">
        <f>DGU56/Справочно!DGT$5*1000000</f>
        <v>#DIV/0!</v>
      </c>
      <c r="DGV57" s="27" t="e">
        <f>DGV56/Справочно!DGU$5*1000000</f>
        <v>#DIV/0!</v>
      </c>
      <c r="DGW57" s="27" t="e">
        <f>DGW56/Справочно!DGV$5*1000000</f>
        <v>#DIV/0!</v>
      </c>
      <c r="DGX57" s="27" t="e">
        <f>DGX56/Справочно!DGW$5*1000000</f>
        <v>#DIV/0!</v>
      </c>
      <c r="DGY57" s="27" t="e">
        <f>DGY56/Справочно!DGX$5*1000000</f>
        <v>#DIV/0!</v>
      </c>
      <c r="DGZ57" s="27" t="e">
        <f>DGZ56/Справочно!DGY$5*1000000</f>
        <v>#DIV/0!</v>
      </c>
      <c r="DHA57" s="27" t="e">
        <f>DHA56/Справочно!DGZ$5*1000000</f>
        <v>#DIV/0!</v>
      </c>
      <c r="DHB57" s="27" t="e">
        <f>DHB56/Справочно!DHA$5*1000000</f>
        <v>#DIV/0!</v>
      </c>
      <c r="DHC57" s="27" t="e">
        <f>DHC56/Справочно!DHB$5*1000000</f>
        <v>#DIV/0!</v>
      </c>
      <c r="DHD57" s="27" t="e">
        <f>DHD56/Справочно!DHC$5*1000000</f>
        <v>#DIV/0!</v>
      </c>
      <c r="DHE57" s="27" t="e">
        <f>DHE56/Справочно!DHD$5*1000000</f>
        <v>#DIV/0!</v>
      </c>
      <c r="DHF57" s="27" t="e">
        <f>DHF56/Справочно!DHE$5*1000000</f>
        <v>#DIV/0!</v>
      </c>
      <c r="DHG57" s="27" t="e">
        <f>DHG56/Справочно!DHF$5*1000000</f>
        <v>#DIV/0!</v>
      </c>
      <c r="DHH57" s="27" t="e">
        <f>DHH56/Справочно!DHG$5*1000000</f>
        <v>#DIV/0!</v>
      </c>
      <c r="DHI57" s="27" t="e">
        <f>DHI56/Справочно!DHH$5*1000000</f>
        <v>#DIV/0!</v>
      </c>
      <c r="DHJ57" s="27" t="e">
        <f>DHJ56/Справочно!DHI$5*1000000</f>
        <v>#DIV/0!</v>
      </c>
      <c r="DHK57" s="27" t="e">
        <f>DHK56/Справочно!DHJ$5*1000000</f>
        <v>#DIV/0!</v>
      </c>
      <c r="DHL57" s="27" t="e">
        <f>DHL56/Справочно!DHK$5*1000000</f>
        <v>#DIV/0!</v>
      </c>
      <c r="DHM57" s="27" t="e">
        <f>DHM56/Справочно!DHL$5*1000000</f>
        <v>#DIV/0!</v>
      </c>
      <c r="DHN57" s="27" t="e">
        <f>DHN56/Справочно!DHM$5*1000000</f>
        <v>#DIV/0!</v>
      </c>
      <c r="DHO57" s="27" t="e">
        <f>DHO56/Справочно!DHN$5*1000000</f>
        <v>#DIV/0!</v>
      </c>
      <c r="DHP57" s="27" t="e">
        <f>DHP56/Справочно!DHO$5*1000000</f>
        <v>#DIV/0!</v>
      </c>
      <c r="DHQ57" s="27" t="e">
        <f>DHQ56/Справочно!DHP$5*1000000</f>
        <v>#DIV/0!</v>
      </c>
      <c r="DHR57" s="27" t="e">
        <f>DHR56/Справочно!DHQ$5*1000000</f>
        <v>#DIV/0!</v>
      </c>
      <c r="DHS57" s="27" t="e">
        <f>DHS56/Справочно!DHR$5*1000000</f>
        <v>#DIV/0!</v>
      </c>
      <c r="DHT57" s="27" t="e">
        <f>DHT56/Справочно!DHS$5*1000000</f>
        <v>#DIV/0!</v>
      </c>
      <c r="DHU57" s="27" t="e">
        <f>DHU56/Справочно!DHT$5*1000000</f>
        <v>#DIV/0!</v>
      </c>
      <c r="DHV57" s="27" t="e">
        <f>DHV56/Справочно!DHU$5*1000000</f>
        <v>#DIV/0!</v>
      </c>
      <c r="DHW57" s="27" t="e">
        <f>DHW56/Справочно!DHV$5*1000000</f>
        <v>#DIV/0!</v>
      </c>
      <c r="DHX57" s="27" t="e">
        <f>DHX56/Справочно!DHW$5*1000000</f>
        <v>#DIV/0!</v>
      </c>
      <c r="DHY57" s="27" t="e">
        <f>DHY56/Справочно!DHX$5*1000000</f>
        <v>#DIV/0!</v>
      </c>
      <c r="DHZ57" s="27" t="e">
        <f>DHZ56/Справочно!DHY$5*1000000</f>
        <v>#DIV/0!</v>
      </c>
      <c r="DIA57" s="27" t="e">
        <f>DIA56/Справочно!DHZ$5*1000000</f>
        <v>#DIV/0!</v>
      </c>
      <c r="DIB57" s="27" t="e">
        <f>DIB56/Справочно!DIA$5*1000000</f>
        <v>#DIV/0!</v>
      </c>
      <c r="DIC57" s="27" t="e">
        <f>DIC56/Справочно!DIB$5*1000000</f>
        <v>#DIV/0!</v>
      </c>
      <c r="DID57" s="27" t="e">
        <f>DID56/Справочно!DIC$5*1000000</f>
        <v>#DIV/0!</v>
      </c>
      <c r="DIE57" s="27" t="e">
        <f>DIE56/Справочно!DID$5*1000000</f>
        <v>#DIV/0!</v>
      </c>
      <c r="DIF57" s="27" t="e">
        <f>DIF56/Справочно!DIE$5*1000000</f>
        <v>#DIV/0!</v>
      </c>
      <c r="DIG57" s="27" t="e">
        <f>DIG56/Справочно!DIF$5*1000000</f>
        <v>#DIV/0!</v>
      </c>
      <c r="DIH57" s="27" t="e">
        <f>DIH56/Справочно!DIG$5*1000000</f>
        <v>#DIV/0!</v>
      </c>
      <c r="DII57" s="27" t="e">
        <f>DII56/Справочно!DIH$5*1000000</f>
        <v>#DIV/0!</v>
      </c>
      <c r="DIJ57" s="27" t="e">
        <f>DIJ56/Справочно!DII$5*1000000</f>
        <v>#DIV/0!</v>
      </c>
      <c r="DIK57" s="27" t="e">
        <f>DIK56/Справочно!DIJ$5*1000000</f>
        <v>#DIV/0!</v>
      </c>
      <c r="DIL57" s="27" t="e">
        <f>DIL56/Справочно!DIK$5*1000000</f>
        <v>#DIV/0!</v>
      </c>
      <c r="DIM57" s="27" t="e">
        <f>DIM56/Справочно!DIL$5*1000000</f>
        <v>#DIV/0!</v>
      </c>
      <c r="DIN57" s="27" t="e">
        <f>DIN56/Справочно!DIM$5*1000000</f>
        <v>#DIV/0!</v>
      </c>
      <c r="DIO57" s="27" t="e">
        <f>DIO56/Справочно!DIN$5*1000000</f>
        <v>#DIV/0!</v>
      </c>
      <c r="DIP57" s="27" t="e">
        <f>DIP56/Справочно!DIO$5*1000000</f>
        <v>#DIV/0!</v>
      </c>
      <c r="DIQ57" s="27" t="e">
        <f>DIQ56/Справочно!DIP$5*1000000</f>
        <v>#DIV/0!</v>
      </c>
      <c r="DIR57" s="27" t="e">
        <f>DIR56/Справочно!DIQ$5*1000000</f>
        <v>#DIV/0!</v>
      </c>
      <c r="DIS57" s="27" t="e">
        <f>DIS56/Справочно!DIR$5*1000000</f>
        <v>#DIV/0!</v>
      </c>
      <c r="DIT57" s="27" t="e">
        <f>DIT56/Справочно!DIS$5*1000000</f>
        <v>#DIV/0!</v>
      </c>
      <c r="DIU57" s="27" t="e">
        <f>DIU56/Справочно!DIT$5*1000000</f>
        <v>#DIV/0!</v>
      </c>
      <c r="DIV57" s="27" t="e">
        <f>DIV56/Справочно!DIU$5*1000000</f>
        <v>#DIV/0!</v>
      </c>
      <c r="DIW57" s="27" t="e">
        <f>DIW56/Справочно!DIV$5*1000000</f>
        <v>#DIV/0!</v>
      </c>
      <c r="DIX57" s="27" t="e">
        <f>DIX56/Справочно!DIW$5*1000000</f>
        <v>#DIV/0!</v>
      </c>
      <c r="DIY57" s="27" t="e">
        <f>DIY56/Справочно!DIX$5*1000000</f>
        <v>#DIV/0!</v>
      </c>
      <c r="DIZ57" s="27" t="e">
        <f>DIZ56/Справочно!DIY$5*1000000</f>
        <v>#DIV/0!</v>
      </c>
      <c r="DJA57" s="27" t="e">
        <f>DJA56/Справочно!DIZ$5*1000000</f>
        <v>#DIV/0!</v>
      </c>
      <c r="DJB57" s="27" t="e">
        <f>DJB56/Справочно!DJA$5*1000000</f>
        <v>#DIV/0!</v>
      </c>
      <c r="DJC57" s="27" t="e">
        <f>DJC56/Справочно!DJB$5*1000000</f>
        <v>#DIV/0!</v>
      </c>
      <c r="DJD57" s="27" t="e">
        <f>DJD56/Справочно!DJC$5*1000000</f>
        <v>#DIV/0!</v>
      </c>
      <c r="DJE57" s="27" t="e">
        <f>DJE56/Справочно!DJD$5*1000000</f>
        <v>#DIV/0!</v>
      </c>
      <c r="DJF57" s="27" t="e">
        <f>DJF56/Справочно!DJE$5*1000000</f>
        <v>#DIV/0!</v>
      </c>
      <c r="DJG57" s="27" t="e">
        <f>DJG56/Справочно!DJF$5*1000000</f>
        <v>#DIV/0!</v>
      </c>
      <c r="DJH57" s="27" t="e">
        <f>DJH56/Справочно!DJG$5*1000000</f>
        <v>#DIV/0!</v>
      </c>
      <c r="DJI57" s="27" t="e">
        <f>DJI56/Справочно!DJH$5*1000000</f>
        <v>#DIV/0!</v>
      </c>
      <c r="DJJ57" s="27" t="e">
        <f>DJJ56/Справочно!DJI$5*1000000</f>
        <v>#DIV/0!</v>
      </c>
      <c r="DJK57" s="27" t="e">
        <f>DJK56/Справочно!DJJ$5*1000000</f>
        <v>#DIV/0!</v>
      </c>
      <c r="DJL57" s="27" t="e">
        <f>DJL56/Справочно!DJK$5*1000000</f>
        <v>#DIV/0!</v>
      </c>
      <c r="DJM57" s="27" t="e">
        <f>DJM56/Справочно!DJL$5*1000000</f>
        <v>#DIV/0!</v>
      </c>
      <c r="DJN57" s="27" t="e">
        <f>DJN56/Справочно!DJM$5*1000000</f>
        <v>#DIV/0!</v>
      </c>
      <c r="DJO57" s="27" t="e">
        <f>DJO56/Справочно!DJN$5*1000000</f>
        <v>#DIV/0!</v>
      </c>
      <c r="DJP57" s="27" t="e">
        <f>DJP56/Справочно!DJO$5*1000000</f>
        <v>#DIV/0!</v>
      </c>
      <c r="DJQ57" s="27" t="e">
        <f>DJQ56/Справочно!DJP$5*1000000</f>
        <v>#DIV/0!</v>
      </c>
      <c r="DJR57" s="27" t="e">
        <f>DJR56/Справочно!DJQ$5*1000000</f>
        <v>#DIV/0!</v>
      </c>
      <c r="DJS57" s="27" t="e">
        <f>DJS56/Справочно!DJR$5*1000000</f>
        <v>#DIV/0!</v>
      </c>
      <c r="DJT57" s="27" t="e">
        <f>DJT56/Справочно!DJS$5*1000000</f>
        <v>#DIV/0!</v>
      </c>
      <c r="DJU57" s="27" t="e">
        <f>DJU56/Справочно!DJT$5*1000000</f>
        <v>#DIV/0!</v>
      </c>
      <c r="DJV57" s="27" t="e">
        <f>DJV56/Справочно!DJU$5*1000000</f>
        <v>#DIV/0!</v>
      </c>
      <c r="DJW57" s="27" t="e">
        <f>DJW56/Справочно!DJV$5*1000000</f>
        <v>#DIV/0!</v>
      </c>
      <c r="DJX57" s="27" t="e">
        <f>DJX56/Справочно!DJW$5*1000000</f>
        <v>#DIV/0!</v>
      </c>
      <c r="DJY57" s="27" t="e">
        <f>DJY56/Справочно!DJX$5*1000000</f>
        <v>#DIV/0!</v>
      </c>
      <c r="DJZ57" s="27" t="e">
        <f>DJZ56/Справочно!DJY$5*1000000</f>
        <v>#DIV/0!</v>
      </c>
      <c r="DKA57" s="27" t="e">
        <f>DKA56/Справочно!DJZ$5*1000000</f>
        <v>#DIV/0!</v>
      </c>
      <c r="DKB57" s="27" t="e">
        <f>DKB56/Справочно!DKA$5*1000000</f>
        <v>#DIV/0!</v>
      </c>
      <c r="DKC57" s="27" t="e">
        <f>DKC56/Справочно!DKB$5*1000000</f>
        <v>#DIV/0!</v>
      </c>
      <c r="DKD57" s="27" t="e">
        <f>DKD56/Справочно!DKC$5*1000000</f>
        <v>#DIV/0!</v>
      </c>
      <c r="DKE57" s="27" t="e">
        <f>DKE56/Справочно!DKD$5*1000000</f>
        <v>#DIV/0!</v>
      </c>
      <c r="DKF57" s="27" t="e">
        <f>DKF56/Справочно!DKE$5*1000000</f>
        <v>#DIV/0!</v>
      </c>
      <c r="DKG57" s="27" t="e">
        <f>DKG56/Справочно!DKF$5*1000000</f>
        <v>#DIV/0!</v>
      </c>
      <c r="DKH57" s="27" t="e">
        <f>DKH56/Справочно!DKG$5*1000000</f>
        <v>#DIV/0!</v>
      </c>
      <c r="DKI57" s="27" t="e">
        <f>DKI56/Справочно!DKH$5*1000000</f>
        <v>#DIV/0!</v>
      </c>
      <c r="DKJ57" s="27" t="e">
        <f>DKJ56/Справочно!DKI$5*1000000</f>
        <v>#DIV/0!</v>
      </c>
      <c r="DKK57" s="27" t="e">
        <f>DKK56/Справочно!DKJ$5*1000000</f>
        <v>#DIV/0!</v>
      </c>
      <c r="DKL57" s="27" t="e">
        <f>DKL56/Справочно!DKK$5*1000000</f>
        <v>#DIV/0!</v>
      </c>
      <c r="DKM57" s="27" t="e">
        <f>DKM56/Справочно!DKL$5*1000000</f>
        <v>#DIV/0!</v>
      </c>
      <c r="DKN57" s="27" t="e">
        <f>DKN56/Справочно!DKM$5*1000000</f>
        <v>#DIV/0!</v>
      </c>
      <c r="DKO57" s="27" t="e">
        <f>DKO56/Справочно!DKN$5*1000000</f>
        <v>#DIV/0!</v>
      </c>
      <c r="DKP57" s="27" t="e">
        <f>DKP56/Справочно!DKO$5*1000000</f>
        <v>#DIV/0!</v>
      </c>
      <c r="DKQ57" s="27" t="e">
        <f>DKQ56/Справочно!DKP$5*1000000</f>
        <v>#DIV/0!</v>
      </c>
      <c r="DKR57" s="27" t="e">
        <f>DKR56/Справочно!DKQ$5*1000000</f>
        <v>#DIV/0!</v>
      </c>
      <c r="DKS57" s="27" t="e">
        <f>DKS56/Справочно!DKR$5*1000000</f>
        <v>#DIV/0!</v>
      </c>
      <c r="DKT57" s="27" t="e">
        <f>DKT56/Справочно!DKS$5*1000000</f>
        <v>#DIV/0!</v>
      </c>
      <c r="DKU57" s="27" t="e">
        <f>DKU56/Справочно!DKT$5*1000000</f>
        <v>#DIV/0!</v>
      </c>
      <c r="DKV57" s="27" t="e">
        <f>DKV56/Справочно!DKU$5*1000000</f>
        <v>#DIV/0!</v>
      </c>
      <c r="DKW57" s="27" t="e">
        <f>DKW56/Справочно!DKV$5*1000000</f>
        <v>#DIV/0!</v>
      </c>
      <c r="DKX57" s="27" t="e">
        <f>DKX56/Справочно!DKW$5*1000000</f>
        <v>#DIV/0!</v>
      </c>
      <c r="DKY57" s="27" t="e">
        <f>DKY56/Справочно!DKX$5*1000000</f>
        <v>#DIV/0!</v>
      </c>
      <c r="DKZ57" s="27" t="e">
        <f>DKZ56/Справочно!DKY$5*1000000</f>
        <v>#DIV/0!</v>
      </c>
      <c r="DLA57" s="27" t="e">
        <f>DLA56/Справочно!DKZ$5*1000000</f>
        <v>#DIV/0!</v>
      </c>
      <c r="DLB57" s="27" t="e">
        <f>DLB56/Справочно!DLA$5*1000000</f>
        <v>#DIV/0!</v>
      </c>
      <c r="DLC57" s="27" t="e">
        <f>DLC56/Справочно!DLB$5*1000000</f>
        <v>#DIV/0!</v>
      </c>
      <c r="DLD57" s="27" t="e">
        <f>DLD56/Справочно!DLC$5*1000000</f>
        <v>#DIV/0!</v>
      </c>
      <c r="DLE57" s="27" t="e">
        <f>DLE56/Справочно!DLD$5*1000000</f>
        <v>#DIV/0!</v>
      </c>
      <c r="DLF57" s="27" t="e">
        <f>DLF56/Справочно!DLE$5*1000000</f>
        <v>#DIV/0!</v>
      </c>
      <c r="DLG57" s="27" t="e">
        <f>DLG56/Справочно!DLF$5*1000000</f>
        <v>#DIV/0!</v>
      </c>
      <c r="DLH57" s="27" t="e">
        <f>DLH56/Справочно!DLG$5*1000000</f>
        <v>#DIV/0!</v>
      </c>
      <c r="DLI57" s="27" t="e">
        <f>DLI56/Справочно!DLH$5*1000000</f>
        <v>#DIV/0!</v>
      </c>
      <c r="DLJ57" s="27" t="e">
        <f>DLJ56/Справочно!DLI$5*1000000</f>
        <v>#DIV/0!</v>
      </c>
      <c r="DLK57" s="27" t="e">
        <f>DLK56/Справочно!DLJ$5*1000000</f>
        <v>#DIV/0!</v>
      </c>
      <c r="DLL57" s="27" t="e">
        <f>DLL56/Справочно!DLK$5*1000000</f>
        <v>#DIV/0!</v>
      </c>
      <c r="DLM57" s="27" t="e">
        <f>DLM56/Справочно!DLL$5*1000000</f>
        <v>#DIV/0!</v>
      </c>
      <c r="DLN57" s="27" t="e">
        <f>DLN56/Справочно!DLM$5*1000000</f>
        <v>#DIV/0!</v>
      </c>
      <c r="DLO57" s="27" t="e">
        <f>DLO56/Справочно!DLN$5*1000000</f>
        <v>#DIV/0!</v>
      </c>
      <c r="DLP57" s="27" t="e">
        <f>DLP56/Справочно!DLO$5*1000000</f>
        <v>#DIV/0!</v>
      </c>
      <c r="DLQ57" s="27" t="e">
        <f>DLQ56/Справочно!DLP$5*1000000</f>
        <v>#DIV/0!</v>
      </c>
      <c r="DLR57" s="27" t="e">
        <f>DLR56/Справочно!DLQ$5*1000000</f>
        <v>#DIV/0!</v>
      </c>
      <c r="DLS57" s="27" t="e">
        <f>DLS56/Справочно!DLR$5*1000000</f>
        <v>#DIV/0!</v>
      </c>
      <c r="DLT57" s="27" t="e">
        <f>DLT56/Справочно!DLS$5*1000000</f>
        <v>#DIV/0!</v>
      </c>
      <c r="DLU57" s="27" t="e">
        <f>DLU56/Справочно!DLT$5*1000000</f>
        <v>#DIV/0!</v>
      </c>
      <c r="DLV57" s="27" t="e">
        <f>DLV56/Справочно!DLU$5*1000000</f>
        <v>#DIV/0!</v>
      </c>
      <c r="DLW57" s="27" t="e">
        <f>DLW56/Справочно!DLV$5*1000000</f>
        <v>#DIV/0!</v>
      </c>
      <c r="DLX57" s="27" t="e">
        <f>DLX56/Справочно!DLW$5*1000000</f>
        <v>#DIV/0!</v>
      </c>
      <c r="DLY57" s="27" t="e">
        <f>DLY56/Справочно!DLX$5*1000000</f>
        <v>#DIV/0!</v>
      </c>
      <c r="DLZ57" s="27" t="e">
        <f>DLZ56/Справочно!DLY$5*1000000</f>
        <v>#DIV/0!</v>
      </c>
      <c r="DMA57" s="27" t="e">
        <f>DMA56/Справочно!DLZ$5*1000000</f>
        <v>#DIV/0!</v>
      </c>
      <c r="DMB57" s="27" t="e">
        <f>DMB56/Справочно!DMA$5*1000000</f>
        <v>#DIV/0!</v>
      </c>
      <c r="DMC57" s="27" t="e">
        <f>DMC56/Справочно!DMB$5*1000000</f>
        <v>#DIV/0!</v>
      </c>
      <c r="DMD57" s="27" t="e">
        <f>DMD56/Справочно!DMC$5*1000000</f>
        <v>#DIV/0!</v>
      </c>
      <c r="DME57" s="27" t="e">
        <f>DME56/Справочно!DMD$5*1000000</f>
        <v>#DIV/0!</v>
      </c>
      <c r="DMF57" s="27" t="e">
        <f>DMF56/Справочно!DME$5*1000000</f>
        <v>#DIV/0!</v>
      </c>
      <c r="DMG57" s="27" t="e">
        <f>DMG56/Справочно!DMF$5*1000000</f>
        <v>#DIV/0!</v>
      </c>
      <c r="DMH57" s="27" t="e">
        <f>DMH56/Справочно!DMG$5*1000000</f>
        <v>#DIV/0!</v>
      </c>
      <c r="DMI57" s="27" t="e">
        <f>DMI56/Справочно!DMH$5*1000000</f>
        <v>#DIV/0!</v>
      </c>
      <c r="DMJ57" s="27" t="e">
        <f>DMJ56/Справочно!DMI$5*1000000</f>
        <v>#DIV/0!</v>
      </c>
      <c r="DMK57" s="27" t="e">
        <f>DMK56/Справочно!DMJ$5*1000000</f>
        <v>#DIV/0!</v>
      </c>
      <c r="DML57" s="27" t="e">
        <f>DML56/Справочно!DMK$5*1000000</f>
        <v>#DIV/0!</v>
      </c>
      <c r="DMM57" s="27" t="e">
        <f>DMM56/Справочно!DML$5*1000000</f>
        <v>#DIV/0!</v>
      </c>
      <c r="DMN57" s="27" t="e">
        <f>DMN56/Справочно!DMM$5*1000000</f>
        <v>#DIV/0!</v>
      </c>
      <c r="DMO57" s="27" t="e">
        <f>DMO56/Справочно!DMN$5*1000000</f>
        <v>#DIV/0!</v>
      </c>
      <c r="DMP57" s="27" t="e">
        <f>DMP56/Справочно!DMO$5*1000000</f>
        <v>#DIV/0!</v>
      </c>
      <c r="DMQ57" s="27" t="e">
        <f>DMQ56/Справочно!DMP$5*1000000</f>
        <v>#DIV/0!</v>
      </c>
      <c r="DMR57" s="27" t="e">
        <f>DMR56/Справочно!DMQ$5*1000000</f>
        <v>#DIV/0!</v>
      </c>
      <c r="DMS57" s="27" t="e">
        <f>DMS56/Справочно!DMR$5*1000000</f>
        <v>#DIV/0!</v>
      </c>
      <c r="DMT57" s="27" t="e">
        <f>DMT56/Справочно!DMS$5*1000000</f>
        <v>#DIV/0!</v>
      </c>
      <c r="DMU57" s="27" t="e">
        <f>DMU56/Справочно!DMT$5*1000000</f>
        <v>#DIV/0!</v>
      </c>
      <c r="DMV57" s="27" t="e">
        <f>DMV56/Справочно!DMU$5*1000000</f>
        <v>#DIV/0!</v>
      </c>
      <c r="DMW57" s="27" t="e">
        <f>DMW56/Справочно!DMV$5*1000000</f>
        <v>#DIV/0!</v>
      </c>
      <c r="DMX57" s="27" t="e">
        <f>DMX56/Справочно!DMW$5*1000000</f>
        <v>#DIV/0!</v>
      </c>
      <c r="DMY57" s="27" t="e">
        <f>DMY56/Справочно!DMX$5*1000000</f>
        <v>#DIV/0!</v>
      </c>
      <c r="DMZ57" s="27" t="e">
        <f>DMZ56/Справочно!DMY$5*1000000</f>
        <v>#DIV/0!</v>
      </c>
      <c r="DNA57" s="27" t="e">
        <f>DNA56/Справочно!DMZ$5*1000000</f>
        <v>#DIV/0!</v>
      </c>
      <c r="DNB57" s="27" t="e">
        <f>DNB56/Справочно!DNA$5*1000000</f>
        <v>#DIV/0!</v>
      </c>
      <c r="DNC57" s="27" t="e">
        <f>DNC56/Справочно!DNB$5*1000000</f>
        <v>#DIV/0!</v>
      </c>
      <c r="DND57" s="27" t="e">
        <f>DND56/Справочно!DNC$5*1000000</f>
        <v>#DIV/0!</v>
      </c>
      <c r="DNE57" s="27" t="e">
        <f>DNE56/Справочно!DND$5*1000000</f>
        <v>#DIV/0!</v>
      </c>
      <c r="DNF57" s="27" t="e">
        <f>DNF56/Справочно!DNE$5*1000000</f>
        <v>#DIV/0!</v>
      </c>
      <c r="DNG57" s="27" t="e">
        <f>DNG56/Справочно!DNF$5*1000000</f>
        <v>#DIV/0!</v>
      </c>
      <c r="DNH57" s="27" t="e">
        <f>DNH56/Справочно!DNG$5*1000000</f>
        <v>#DIV/0!</v>
      </c>
      <c r="DNI57" s="27" t="e">
        <f>DNI56/Справочно!DNH$5*1000000</f>
        <v>#DIV/0!</v>
      </c>
      <c r="DNJ57" s="27" t="e">
        <f>DNJ56/Справочно!DNI$5*1000000</f>
        <v>#DIV/0!</v>
      </c>
      <c r="DNK57" s="27" t="e">
        <f>DNK56/Справочно!DNJ$5*1000000</f>
        <v>#DIV/0!</v>
      </c>
      <c r="DNL57" s="27" t="e">
        <f>DNL56/Справочно!DNK$5*1000000</f>
        <v>#DIV/0!</v>
      </c>
      <c r="DNM57" s="27" t="e">
        <f>DNM56/Справочно!DNL$5*1000000</f>
        <v>#DIV/0!</v>
      </c>
      <c r="DNN57" s="27" t="e">
        <f>DNN56/Справочно!DNM$5*1000000</f>
        <v>#DIV/0!</v>
      </c>
      <c r="DNO57" s="27" t="e">
        <f>DNO56/Справочно!DNN$5*1000000</f>
        <v>#DIV/0!</v>
      </c>
      <c r="DNP57" s="27" t="e">
        <f>DNP56/Справочно!DNO$5*1000000</f>
        <v>#DIV/0!</v>
      </c>
      <c r="DNQ57" s="27" t="e">
        <f>DNQ56/Справочно!DNP$5*1000000</f>
        <v>#DIV/0!</v>
      </c>
      <c r="DNR57" s="27" t="e">
        <f>DNR56/Справочно!DNQ$5*1000000</f>
        <v>#DIV/0!</v>
      </c>
      <c r="DNS57" s="27" t="e">
        <f>DNS56/Справочно!DNR$5*1000000</f>
        <v>#DIV/0!</v>
      </c>
      <c r="DNT57" s="27" t="e">
        <f>DNT56/Справочно!DNS$5*1000000</f>
        <v>#DIV/0!</v>
      </c>
      <c r="DNU57" s="27" t="e">
        <f>DNU56/Справочно!DNT$5*1000000</f>
        <v>#DIV/0!</v>
      </c>
      <c r="DNV57" s="27" t="e">
        <f>DNV56/Справочно!DNU$5*1000000</f>
        <v>#DIV/0!</v>
      </c>
      <c r="DNW57" s="27" t="e">
        <f>DNW56/Справочно!DNV$5*1000000</f>
        <v>#DIV/0!</v>
      </c>
      <c r="DNX57" s="27" t="e">
        <f>DNX56/Справочно!DNW$5*1000000</f>
        <v>#DIV/0!</v>
      </c>
      <c r="DNY57" s="27" t="e">
        <f>DNY56/Справочно!DNX$5*1000000</f>
        <v>#DIV/0!</v>
      </c>
      <c r="DNZ57" s="27" t="e">
        <f>DNZ56/Справочно!DNY$5*1000000</f>
        <v>#DIV/0!</v>
      </c>
      <c r="DOA57" s="27" t="e">
        <f>DOA56/Справочно!DNZ$5*1000000</f>
        <v>#DIV/0!</v>
      </c>
      <c r="DOB57" s="27" t="e">
        <f>DOB56/Справочно!DOA$5*1000000</f>
        <v>#DIV/0!</v>
      </c>
      <c r="DOC57" s="27" t="e">
        <f>DOC56/Справочно!DOB$5*1000000</f>
        <v>#DIV/0!</v>
      </c>
      <c r="DOD57" s="27" t="e">
        <f>DOD56/Справочно!DOC$5*1000000</f>
        <v>#DIV/0!</v>
      </c>
      <c r="DOE57" s="27" t="e">
        <f>DOE56/Справочно!DOD$5*1000000</f>
        <v>#DIV/0!</v>
      </c>
      <c r="DOF57" s="27" t="e">
        <f>DOF56/Справочно!DOE$5*1000000</f>
        <v>#DIV/0!</v>
      </c>
      <c r="DOG57" s="27" t="e">
        <f>DOG56/Справочно!DOF$5*1000000</f>
        <v>#DIV/0!</v>
      </c>
      <c r="DOH57" s="27" t="e">
        <f>DOH56/Справочно!DOG$5*1000000</f>
        <v>#DIV/0!</v>
      </c>
      <c r="DOI57" s="27" t="e">
        <f>DOI56/Справочно!DOH$5*1000000</f>
        <v>#DIV/0!</v>
      </c>
      <c r="DOJ57" s="27" t="e">
        <f>DOJ56/Справочно!DOI$5*1000000</f>
        <v>#DIV/0!</v>
      </c>
      <c r="DOK57" s="27" t="e">
        <f>DOK56/Справочно!DOJ$5*1000000</f>
        <v>#DIV/0!</v>
      </c>
      <c r="DOL57" s="27" t="e">
        <f>DOL56/Справочно!DOK$5*1000000</f>
        <v>#DIV/0!</v>
      </c>
      <c r="DOM57" s="27" t="e">
        <f>DOM56/Справочно!DOL$5*1000000</f>
        <v>#DIV/0!</v>
      </c>
      <c r="DON57" s="27" t="e">
        <f>DON56/Справочно!DOM$5*1000000</f>
        <v>#DIV/0!</v>
      </c>
      <c r="DOO57" s="27" t="e">
        <f>DOO56/Справочно!DON$5*1000000</f>
        <v>#DIV/0!</v>
      </c>
      <c r="DOP57" s="27" t="e">
        <f>DOP56/Справочно!DOO$5*1000000</f>
        <v>#DIV/0!</v>
      </c>
      <c r="DOQ57" s="27" t="e">
        <f>DOQ56/Справочно!DOP$5*1000000</f>
        <v>#DIV/0!</v>
      </c>
      <c r="DOR57" s="27" t="e">
        <f>DOR56/Справочно!DOQ$5*1000000</f>
        <v>#DIV/0!</v>
      </c>
      <c r="DOS57" s="27" t="e">
        <f>DOS56/Справочно!DOR$5*1000000</f>
        <v>#DIV/0!</v>
      </c>
      <c r="DOT57" s="27" t="e">
        <f>DOT56/Справочно!DOS$5*1000000</f>
        <v>#DIV/0!</v>
      </c>
      <c r="DOU57" s="27" t="e">
        <f>DOU56/Справочно!DOT$5*1000000</f>
        <v>#DIV/0!</v>
      </c>
      <c r="DOV57" s="27" t="e">
        <f>DOV56/Справочно!DOU$5*1000000</f>
        <v>#DIV/0!</v>
      </c>
      <c r="DOW57" s="27" t="e">
        <f>DOW56/Справочно!DOV$5*1000000</f>
        <v>#DIV/0!</v>
      </c>
      <c r="DOX57" s="27" t="e">
        <f>DOX56/Справочно!DOW$5*1000000</f>
        <v>#DIV/0!</v>
      </c>
      <c r="DOY57" s="27" t="e">
        <f>DOY56/Справочно!DOX$5*1000000</f>
        <v>#DIV/0!</v>
      </c>
      <c r="DOZ57" s="27" t="e">
        <f>DOZ56/Справочно!DOY$5*1000000</f>
        <v>#DIV/0!</v>
      </c>
      <c r="DPA57" s="27" t="e">
        <f>DPA56/Справочно!DOZ$5*1000000</f>
        <v>#DIV/0!</v>
      </c>
      <c r="DPB57" s="27" t="e">
        <f>DPB56/Справочно!DPA$5*1000000</f>
        <v>#DIV/0!</v>
      </c>
      <c r="DPC57" s="27" t="e">
        <f>DPC56/Справочно!DPB$5*1000000</f>
        <v>#DIV/0!</v>
      </c>
      <c r="DPD57" s="27" t="e">
        <f>DPD56/Справочно!DPC$5*1000000</f>
        <v>#DIV/0!</v>
      </c>
      <c r="DPE57" s="27" t="e">
        <f>DPE56/Справочно!DPD$5*1000000</f>
        <v>#DIV/0!</v>
      </c>
      <c r="DPF57" s="27" t="e">
        <f>DPF56/Справочно!DPE$5*1000000</f>
        <v>#DIV/0!</v>
      </c>
      <c r="DPG57" s="27" t="e">
        <f>DPG56/Справочно!DPF$5*1000000</f>
        <v>#DIV/0!</v>
      </c>
      <c r="DPH57" s="27" t="e">
        <f>DPH56/Справочно!DPG$5*1000000</f>
        <v>#DIV/0!</v>
      </c>
      <c r="DPI57" s="27" t="e">
        <f>DPI56/Справочно!DPH$5*1000000</f>
        <v>#DIV/0!</v>
      </c>
      <c r="DPJ57" s="27" t="e">
        <f>DPJ56/Справочно!DPI$5*1000000</f>
        <v>#DIV/0!</v>
      </c>
      <c r="DPK57" s="27" t="e">
        <f>DPK56/Справочно!DPJ$5*1000000</f>
        <v>#DIV/0!</v>
      </c>
      <c r="DPL57" s="27" t="e">
        <f>DPL56/Справочно!DPK$5*1000000</f>
        <v>#DIV/0!</v>
      </c>
      <c r="DPM57" s="27" t="e">
        <f>DPM56/Справочно!DPL$5*1000000</f>
        <v>#DIV/0!</v>
      </c>
      <c r="DPN57" s="27" t="e">
        <f>DPN56/Справочно!DPM$5*1000000</f>
        <v>#DIV/0!</v>
      </c>
      <c r="DPO57" s="27" t="e">
        <f>DPO56/Справочно!DPN$5*1000000</f>
        <v>#DIV/0!</v>
      </c>
      <c r="DPP57" s="27" t="e">
        <f>DPP56/Справочно!DPO$5*1000000</f>
        <v>#DIV/0!</v>
      </c>
      <c r="DPQ57" s="27" t="e">
        <f>DPQ56/Справочно!DPP$5*1000000</f>
        <v>#DIV/0!</v>
      </c>
      <c r="DPR57" s="27" t="e">
        <f>DPR56/Справочно!DPQ$5*1000000</f>
        <v>#DIV/0!</v>
      </c>
      <c r="DPS57" s="27" t="e">
        <f>DPS56/Справочно!DPR$5*1000000</f>
        <v>#DIV/0!</v>
      </c>
      <c r="DPT57" s="27" t="e">
        <f>DPT56/Справочно!DPS$5*1000000</f>
        <v>#DIV/0!</v>
      </c>
      <c r="DPU57" s="27" t="e">
        <f>DPU56/Справочно!DPT$5*1000000</f>
        <v>#DIV/0!</v>
      </c>
      <c r="DPV57" s="27" t="e">
        <f>DPV56/Справочно!DPU$5*1000000</f>
        <v>#DIV/0!</v>
      </c>
      <c r="DPW57" s="27" t="e">
        <f>DPW56/Справочно!DPV$5*1000000</f>
        <v>#DIV/0!</v>
      </c>
      <c r="DPX57" s="27" t="e">
        <f>DPX56/Справочно!DPW$5*1000000</f>
        <v>#DIV/0!</v>
      </c>
      <c r="DPY57" s="27" t="e">
        <f>DPY56/Справочно!DPX$5*1000000</f>
        <v>#DIV/0!</v>
      </c>
      <c r="DPZ57" s="27" t="e">
        <f>DPZ56/Справочно!DPY$5*1000000</f>
        <v>#DIV/0!</v>
      </c>
      <c r="DQA57" s="27" t="e">
        <f>DQA56/Справочно!DPZ$5*1000000</f>
        <v>#DIV/0!</v>
      </c>
      <c r="DQB57" s="27" t="e">
        <f>DQB56/Справочно!DQA$5*1000000</f>
        <v>#DIV/0!</v>
      </c>
      <c r="DQC57" s="27" t="e">
        <f>DQC56/Справочно!DQB$5*1000000</f>
        <v>#DIV/0!</v>
      </c>
      <c r="DQD57" s="27" t="e">
        <f>DQD56/Справочно!DQC$5*1000000</f>
        <v>#DIV/0!</v>
      </c>
      <c r="DQE57" s="27" t="e">
        <f>DQE56/Справочно!DQD$5*1000000</f>
        <v>#DIV/0!</v>
      </c>
      <c r="DQF57" s="27" t="e">
        <f>DQF56/Справочно!DQE$5*1000000</f>
        <v>#DIV/0!</v>
      </c>
      <c r="DQG57" s="27" t="e">
        <f>DQG56/Справочно!DQF$5*1000000</f>
        <v>#DIV/0!</v>
      </c>
      <c r="DQH57" s="27" t="e">
        <f>DQH56/Справочно!DQG$5*1000000</f>
        <v>#DIV/0!</v>
      </c>
      <c r="DQI57" s="27" t="e">
        <f>DQI56/Справочно!DQH$5*1000000</f>
        <v>#DIV/0!</v>
      </c>
      <c r="DQJ57" s="27" t="e">
        <f>DQJ56/Справочно!DQI$5*1000000</f>
        <v>#DIV/0!</v>
      </c>
      <c r="DQK57" s="27" t="e">
        <f>DQK56/Справочно!DQJ$5*1000000</f>
        <v>#DIV/0!</v>
      </c>
      <c r="DQL57" s="27" t="e">
        <f>DQL56/Справочно!DQK$5*1000000</f>
        <v>#DIV/0!</v>
      </c>
      <c r="DQM57" s="27" t="e">
        <f>DQM56/Справочно!DQL$5*1000000</f>
        <v>#DIV/0!</v>
      </c>
      <c r="DQN57" s="27" t="e">
        <f>DQN56/Справочно!DQM$5*1000000</f>
        <v>#DIV/0!</v>
      </c>
      <c r="DQO57" s="27" t="e">
        <f>DQO56/Справочно!DQN$5*1000000</f>
        <v>#DIV/0!</v>
      </c>
      <c r="DQP57" s="27" t="e">
        <f>DQP56/Справочно!DQO$5*1000000</f>
        <v>#DIV/0!</v>
      </c>
      <c r="DQQ57" s="27" t="e">
        <f>DQQ56/Справочно!DQP$5*1000000</f>
        <v>#DIV/0!</v>
      </c>
      <c r="DQR57" s="27" t="e">
        <f>DQR56/Справочно!DQQ$5*1000000</f>
        <v>#DIV/0!</v>
      </c>
      <c r="DQS57" s="27" t="e">
        <f>DQS56/Справочно!DQR$5*1000000</f>
        <v>#DIV/0!</v>
      </c>
      <c r="DQT57" s="27" t="e">
        <f>DQT56/Справочно!DQS$5*1000000</f>
        <v>#DIV/0!</v>
      </c>
      <c r="DQU57" s="27" t="e">
        <f>DQU56/Справочно!DQT$5*1000000</f>
        <v>#DIV/0!</v>
      </c>
      <c r="DQV57" s="27" t="e">
        <f>DQV56/Справочно!DQU$5*1000000</f>
        <v>#DIV/0!</v>
      </c>
      <c r="DQW57" s="27" t="e">
        <f>DQW56/Справочно!DQV$5*1000000</f>
        <v>#DIV/0!</v>
      </c>
      <c r="DQX57" s="27" t="e">
        <f>DQX56/Справочно!DQW$5*1000000</f>
        <v>#DIV/0!</v>
      </c>
      <c r="DQY57" s="27" t="e">
        <f>DQY56/Справочно!DQX$5*1000000</f>
        <v>#DIV/0!</v>
      </c>
      <c r="DQZ57" s="27" t="e">
        <f>DQZ56/Справочно!DQY$5*1000000</f>
        <v>#DIV/0!</v>
      </c>
      <c r="DRA57" s="27" t="e">
        <f>DRA56/Справочно!DQZ$5*1000000</f>
        <v>#DIV/0!</v>
      </c>
      <c r="DRB57" s="27" t="e">
        <f>DRB56/Справочно!DRA$5*1000000</f>
        <v>#DIV/0!</v>
      </c>
      <c r="DRC57" s="27" t="e">
        <f>DRC56/Справочно!DRB$5*1000000</f>
        <v>#DIV/0!</v>
      </c>
      <c r="DRD57" s="27" t="e">
        <f>DRD56/Справочно!DRC$5*1000000</f>
        <v>#DIV/0!</v>
      </c>
      <c r="DRE57" s="27" t="e">
        <f>DRE56/Справочно!DRD$5*1000000</f>
        <v>#DIV/0!</v>
      </c>
      <c r="DRF57" s="27" t="e">
        <f>DRF56/Справочно!DRE$5*1000000</f>
        <v>#DIV/0!</v>
      </c>
      <c r="DRG57" s="27" t="e">
        <f>DRG56/Справочно!DRF$5*1000000</f>
        <v>#DIV/0!</v>
      </c>
      <c r="DRH57" s="27" t="e">
        <f>DRH56/Справочно!DRG$5*1000000</f>
        <v>#DIV/0!</v>
      </c>
      <c r="DRI57" s="27" t="e">
        <f>DRI56/Справочно!DRH$5*1000000</f>
        <v>#DIV/0!</v>
      </c>
      <c r="DRJ57" s="27" t="e">
        <f>DRJ56/Справочно!DRI$5*1000000</f>
        <v>#DIV/0!</v>
      </c>
      <c r="DRK57" s="27" t="e">
        <f>DRK56/Справочно!DRJ$5*1000000</f>
        <v>#DIV/0!</v>
      </c>
      <c r="DRL57" s="27" t="e">
        <f>DRL56/Справочно!DRK$5*1000000</f>
        <v>#DIV/0!</v>
      </c>
      <c r="DRM57" s="27" t="e">
        <f>DRM56/Справочно!DRL$5*1000000</f>
        <v>#DIV/0!</v>
      </c>
      <c r="DRN57" s="27" t="e">
        <f>DRN56/Справочно!DRM$5*1000000</f>
        <v>#DIV/0!</v>
      </c>
      <c r="DRO57" s="27" t="e">
        <f>DRO56/Справочно!DRN$5*1000000</f>
        <v>#DIV/0!</v>
      </c>
      <c r="DRP57" s="27" t="e">
        <f>DRP56/Справочно!DRO$5*1000000</f>
        <v>#DIV/0!</v>
      </c>
      <c r="DRQ57" s="27" t="e">
        <f>DRQ56/Справочно!DRP$5*1000000</f>
        <v>#DIV/0!</v>
      </c>
      <c r="DRR57" s="27" t="e">
        <f>DRR56/Справочно!DRQ$5*1000000</f>
        <v>#DIV/0!</v>
      </c>
      <c r="DRS57" s="27" t="e">
        <f>DRS56/Справочно!DRR$5*1000000</f>
        <v>#DIV/0!</v>
      </c>
      <c r="DRT57" s="27" t="e">
        <f>DRT56/Справочно!DRS$5*1000000</f>
        <v>#DIV/0!</v>
      </c>
      <c r="DRU57" s="27" t="e">
        <f>DRU56/Справочно!DRT$5*1000000</f>
        <v>#DIV/0!</v>
      </c>
      <c r="DRV57" s="27" t="e">
        <f>DRV56/Справочно!DRU$5*1000000</f>
        <v>#DIV/0!</v>
      </c>
      <c r="DRW57" s="27" t="e">
        <f>DRW56/Справочно!DRV$5*1000000</f>
        <v>#DIV/0!</v>
      </c>
      <c r="DRX57" s="27" t="e">
        <f>DRX56/Справочно!DRW$5*1000000</f>
        <v>#DIV/0!</v>
      </c>
      <c r="DRY57" s="27" t="e">
        <f>DRY56/Справочно!DRX$5*1000000</f>
        <v>#DIV/0!</v>
      </c>
      <c r="DRZ57" s="27" t="e">
        <f>DRZ56/Справочно!DRY$5*1000000</f>
        <v>#DIV/0!</v>
      </c>
      <c r="DSA57" s="27" t="e">
        <f>DSA56/Справочно!DRZ$5*1000000</f>
        <v>#DIV/0!</v>
      </c>
      <c r="DSB57" s="27" t="e">
        <f>DSB56/Справочно!DSA$5*1000000</f>
        <v>#DIV/0!</v>
      </c>
      <c r="DSC57" s="27" t="e">
        <f>DSC56/Справочно!DSB$5*1000000</f>
        <v>#DIV/0!</v>
      </c>
      <c r="DSD57" s="27" t="e">
        <f>DSD56/Справочно!DSC$5*1000000</f>
        <v>#DIV/0!</v>
      </c>
      <c r="DSE57" s="27" t="e">
        <f>DSE56/Справочно!DSD$5*1000000</f>
        <v>#DIV/0!</v>
      </c>
      <c r="DSF57" s="27" t="e">
        <f>DSF56/Справочно!DSE$5*1000000</f>
        <v>#DIV/0!</v>
      </c>
      <c r="DSG57" s="27" t="e">
        <f>DSG56/Справочно!DSF$5*1000000</f>
        <v>#DIV/0!</v>
      </c>
      <c r="DSH57" s="27" t="e">
        <f>DSH56/Справочно!DSG$5*1000000</f>
        <v>#DIV/0!</v>
      </c>
      <c r="DSI57" s="27" t="e">
        <f>DSI56/Справочно!DSH$5*1000000</f>
        <v>#DIV/0!</v>
      </c>
      <c r="DSJ57" s="27" t="e">
        <f>DSJ56/Справочно!DSI$5*1000000</f>
        <v>#DIV/0!</v>
      </c>
      <c r="DSK57" s="27" t="e">
        <f>DSK56/Справочно!DSJ$5*1000000</f>
        <v>#DIV/0!</v>
      </c>
      <c r="DSL57" s="27" t="e">
        <f>DSL56/Справочно!DSK$5*1000000</f>
        <v>#DIV/0!</v>
      </c>
      <c r="DSM57" s="27" t="e">
        <f>DSM56/Справочно!DSL$5*1000000</f>
        <v>#DIV/0!</v>
      </c>
      <c r="DSN57" s="27" t="e">
        <f>DSN56/Справочно!DSM$5*1000000</f>
        <v>#DIV/0!</v>
      </c>
      <c r="DSO57" s="27" t="e">
        <f>DSO56/Справочно!DSN$5*1000000</f>
        <v>#DIV/0!</v>
      </c>
      <c r="DSP57" s="27" t="e">
        <f>DSP56/Справочно!DSO$5*1000000</f>
        <v>#DIV/0!</v>
      </c>
      <c r="DSQ57" s="27" t="e">
        <f>DSQ56/Справочно!DSP$5*1000000</f>
        <v>#DIV/0!</v>
      </c>
      <c r="DSR57" s="27" t="e">
        <f>DSR56/Справочно!DSQ$5*1000000</f>
        <v>#DIV/0!</v>
      </c>
      <c r="DSS57" s="27" t="e">
        <f>DSS56/Справочно!DSR$5*1000000</f>
        <v>#DIV/0!</v>
      </c>
      <c r="DST57" s="27" t="e">
        <f>DST56/Справочно!DSS$5*1000000</f>
        <v>#DIV/0!</v>
      </c>
      <c r="DSU57" s="27" t="e">
        <f>DSU56/Справочно!DST$5*1000000</f>
        <v>#DIV/0!</v>
      </c>
      <c r="DSV57" s="27" t="e">
        <f>DSV56/Справочно!DSU$5*1000000</f>
        <v>#DIV/0!</v>
      </c>
      <c r="DSW57" s="27" t="e">
        <f>DSW56/Справочно!DSV$5*1000000</f>
        <v>#DIV/0!</v>
      </c>
      <c r="DSX57" s="27" t="e">
        <f>DSX56/Справочно!DSW$5*1000000</f>
        <v>#DIV/0!</v>
      </c>
      <c r="DSY57" s="27" t="e">
        <f>DSY56/Справочно!DSX$5*1000000</f>
        <v>#DIV/0!</v>
      </c>
      <c r="DSZ57" s="27" t="e">
        <f>DSZ56/Справочно!DSY$5*1000000</f>
        <v>#DIV/0!</v>
      </c>
      <c r="DTA57" s="27" t="e">
        <f>DTA56/Справочно!DSZ$5*1000000</f>
        <v>#DIV/0!</v>
      </c>
      <c r="DTB57" s="27" t="e">
        <f>DTB56/Справочно!DTA$5*1000000</f>
        <v>#DIV/0!</v>
      </c>
      <c r="DTC57" s="27" t="e">
        <f>DTC56/Справочно!DTB$5*1000000</f>
        <v>#DIV/0!</v>
      </c>
      <c r="DTD57" s="27" t="e">
        <f>DTD56/Справочно!DTC$5*1000000</f>
        <v>#DIV/0!</v>
      </c>
      <c r="DTE57" s="27" t="e">
        <f>DTE56/Справочно!DTD$5*1000000</f>
        <v>#DIV/0!</v>
      </c>
      <c r="DTF57" s="27" t="e">
        <f>DTF56/Справочно!DTE$5*1000000</f>
        <v>#DIV/0!</v>
      </c>
      <c r="DTG57" s="27" t="e">
        <f>DTG56/Справочно!DTF$5*1000000</f>
        <v>#DIV/0!</v>
      </c>
      <c r="DTH57" s="27" t="e">
        <f>DTH56/Справочно!DTG$5*1000000</f>
        <v>#DIV/0!</v>
      </c>
      <c r="DTI57" s="27" t="e">
        <f>DTI56/Справочно!DTH$5*1000000</f>
        <v>#DIV/0!</v>
      </c>
      <c r="DTJ57" s="27" t="e">
        <f>DTJ56/Справочно!DTI$5*1000000</f>
        <v>#DIV/0!</v>
      </c>
      <c r="DTK57" s="27" t="e">
        <f>DTK56/Справочно!DTJ$5*1000000</f>
        <v>#DIV/0!</v>
      </c>
      <c r="DTL57" s="27" t="e">
        <f>DTL56/Справочно!DTK$5*1000000</f>
        <v>#DIV/0!</v>
      </c>
      <c r="DTM57" s="27" t="e">
        <f>DTM56/Справочно!DTL$5*1000000</f>
        <v>#DIV/0!</v>
      </c>
      <c r="DTN57" s="27" t="e">
        <f>DTN56/Справочно!DTM$5*1000000</f>
        <v>#DIV/0!</v>
      </c>
      <c r="DTO57" s="27" t="e">
        <f>DTO56/Справочно!DTN$5*1000000</f>
        <v>#DIV/0!</v>
      </c>
      <c r="DTP57" s="27" t="e">
        <f>DTP56/Справочно!DTO$5*1000000</f>
        <v>#DIV/0!</v>
      </c>
      <c r="DTQ57" s="27" t="e">
        <f>DTQ56/Справочно!DTP$5*1000000</f>
        <v>#DIV/0!</v>
      </c>
      <c r="DTR57" s="27" t="e">
        <f>DTR56/Справочно!DTQ$5*1000000</f>
        <v>#DIV/0!</v>
      </c>
      <c r="DTS57" s="27" t="e">
        <f>DTS56/Справочно!DTR$5*1000000</f>
        <v>#DIV/0!</v>
      </c>
      <c r="DTT57" s="27" t="e">
        <f>DTT56/Справочно!DTS$5*1000000</f>
        <v>#DIV/0!</v>
      </c>
      <c r="DTU57" s="27" t="e">
        <f>DTU56/Справочно!DTT$5*1000000</f>
        <v>#DIV/0!</v>
      </c>
      <c r="DTV57" s="27" t="e">
        <f>DTV56/Справочно!DTU$5*1000000</f>
        <v>#DIV/0!</v>
      </c>
      <c r="DTW57" s="27" t="e">
        <f>DTW56/Справочно!DTV$5*1000000</f>
        <v>#DIV/0!</v>
      </c>
      <c r="DTX57" s="27" t="e">
        <f>DTX56/Справочно!DTW$5*1000000</f>
        <v>#DIV/0!</v>
      </c>
      <c r="DTY57" s="27" t="e">
        <f>DTY56/Справочно!DTX$5*1000000</f>
        <v>#DIV/0!</v>
      </c>
      <c r="DTZ57" s="27" t="e">
        <f>DTZ56/Справочно!DTY$5*1000000</f>
        <v>#DIV/0!</v>
      </c>
      <c r="DUA57" s="27" t="e">
        <f>DUA56/Справочно!DTZ$5*1000000</f>
        <v>#DIV/0!</v>
      </c>
      <c r="DUB57" s="27" t="e">
        <f>DUB56/Справочно!DUA$5*1000000</f>
        <v>#DIV/0!</v>
      </c>
      <c r="DUC57" s="27" t="e">
        <f>DUC56/Справочно!DUB$5*1000000</f>
        <v>#DIV/0!</v>
      </c>
      <c r="DUD57" s="27" t="e">
        <f>DUD56/Справочно!DUC$5*1000000</f>
        <v>#DIV/0!</v>
      </c>
      <c r="DUE57" s="27" t="e">
        <f>DUE56/Справочно!DUD$5*1000000</f>
        <v>#DIV/0!</v>
      </c>
      <c r="DUF57" s="27" t="e">
        <f>DUF56/Справочно!DUE$5*1000000</f>
        <v>#DIV/0!</v>
      </c>
      <c r="DUG57" s="27" t="e">
        <f>DUG56/Справочно!DUF$5*1000000</f>
        <v>#DIV/0!</v>
      </c>
      <c r="DUH57" s="27" t="e">
        <f>DUH56/Справочно!DUG$5*1000000</f>
        <v>#DIV/0!</v>
      </c>
      <c r="DUI57" s="27" t="e">
        <f>DUI56/Справочно!DUH$5*1000000</f>
        <v>#DIV/0!</v>
      </c>
      <c r="DUJ57" s="27" t="e">
        <f>DUJ56/Справочно!DUI$5*1000000</f>
        <v>#DIV/0!</v>
      </c>
      <c r="DUK57" s="27" t="e">
        <f>DUK56/Справочно!DUJ$5*1000000</f>
        <v>#DIV/0!</v>
      </c>
      <c r="DUL57" s="27" t="e">
        <f>DUL56/Справочно!DUK$5*1000000</f>
        <v>#DIV/0!</v>
      </c>
      <c r="DUM57" s="27" t="e">
        <f>DUM56/Справочно!DUL$5*1000000</f>
        <v>#DIV/0!</v>
      </c>
      <c r="DUN57" s="27" t="e">
        <f>DUN56/Справочно!DUM$5*1000000</f>
        <v>#DIV/0!</v>
      </c>
      <c r="DUO57" s="27" t="e">
        <f>DUO56/Справочно!DUN$5*1000000</f>
        <v>#DIV/0!</v>
      </c>
      <c r="DUP57" s="27" t="e">
        <f>DUP56/Справочно!DUO$5*1000000</f>
        <v>#DIV/0!</v>
      </c>
      <c r="DUQ57" s="27" t="e">
        <f>DUQ56/Справочно!DUP$5*1000000</f>
        <v>#DIV/0!</v>
      </c>
      <c r="DUR57" s="27" t="e">
        <f>DUR56/Справочно!DUQ$5*1000000</f>
        <v>#DIV/0!</v>
      </c>
      <c r="DUS57" s="27" t="e">
        <f>DUS56/Справочно!DUR$5*1000000</f>
        <v>#DIV/0!</v>
      </c>
      <c r="DUT57" s="27" t="e">
        <f>DUT56/Справочно!DUS$5*1000000</f>
        <v>#DIV/0!</v>
      </c>
      <c r="DUU57" s="27" t="e">
        <f>DUU56/Справочно!DUT$5*1000000</f>
        <v>#DIV/0!</v>
      </c>
      <c r="DUV57" s="27" t="e">
        <f>DUV56/Справочно!DUU$5*1000000</f>
        <v>#DIV/0!</v>
      </c>
      <c r="DUW57" s="27" t="e">
        <f>DUW56/Справочно!DUV$5*1000000</f>
        <v>#DIV/0!</v>
      </c>
      <c r="DUX57" s="27" t="e">
        <f>DUX56/Справочно!DUW$5*1000000</f>
        <v>#DIV/0!</v>
      </c>
      <c r="DUY57" s="27" t="e">
        <f>DUY56/Справочно!DUX$5*1000000</f>
        <v>#DIV/0!</v>
      </c>
      <c r="DUZ57" s="27" t="e">
        <f>DUZ56/Справочно!DUY$5*1000000</f>
        <v>#DIV/0!</v>
      </c>
      <c r="DVA57" s="27" t="e">
        <f>DVA56/Справочно!DUZ$5*1000000</f>
        <v>#DIV/0!</v>
      </c>
      <c r="DVB57" s="27" t="e">
        <f>DVB56/Справочно!DVA$5*1000000</f>
        <v>#DIV/0!</v>
      </c>
      <c r="DVC57" s="27" t="e">
        <f>DVC56/Справочно!DVB$5*1000000</f>
        <v>#DIV/0!</v>
      </c>
      <c r="DVD57" s="27" t="e">
        <f>DVD56/Справочно!DVC$5*1000000</f>
        <v>#DIV/0!</v>
      </c>
      <c r="DVE57" s="27" t="e">
        <f>DVE56/Справочно!DVD$5*1000000</f>
        <v>#DIV/0!</v>
      </c>
      <c r="DVF57" s="27" t="e">
        <f>DVF56/Справочно!DVE$5*1000000</f>
        <v>#DIV/0!</v>
      </c>
      <c r="DVG57" s="27" t="e">
        <f>DVG56/Справочно!DVF$5*1000000</f>
        <v>#DIV/0!</v>
      </c>
      <c r="DVH57" s="27" t="e">
        <f>DVH56/Справочно!DVG$5*1000000</f>
        <v>#DIV/0!</v>
      </c>
      <c r="DVI57" s="27" t="e">
        <f>DVI56/Справочно!DVH$5*1000000</f>
        <v>#DIV/0!</v>
      </c>
      <c r="DVJ57" s="27" t="e">
        <f>DVJ56/Справочно!DVI$5*1000000</f>
        <v>#DIV/0!</v>
      </c>
      <c r="DVK57" s="27" t="e">
        <f>DVK56/Справочно!DVJ$5*1000000</f>
        <v>#DIV/0!</v>
      </c>
      <c r="DVL57" s="27" t="e">
        <f>DVL56/Справочно!DVK$5*1000000</f>
        <v>#DIV/0!</v>
      </c>
      <c r="DVM57" s="27" t="e">
        <f>DVM56/Справочно!DVL$5*1000000</f>
        <v>#DIV/0!</v>
      </c>
      <c r="DVN57" s="27" t="e">
        <f>DVN56/Справочно!DVM$5*1000000</f>
        <v>#DIV/0!</v>
      </c>
      <c r="DVO57" s="27" t="e">
        <f>DVO56/Справочно!DVN$5*1000000</f>
        <v>#DIV/0!</v>
      </c>
      <c r="DVP57" s="27" t="e">
        <f>DVP56/Справочно!DVO$5*1000000</f>
        <v>#DIV/0!</v>
      </c>
      <c r="DVQ57" s="27" t="e">
        <f>DVQ56/Справочно!DVP$5*1000000</f>
        <v>#DIV/0!</v>
      </c>
      <c r="DVR57" s="27" t="e">
        <f>DVR56/Справочно!DVQ$5*1000000</f>
        <v>#DIV/0!</v>
      </c>
      <c r="DVS57" s="27" t="e">
        <f>DVS56/Справочно!DVR$5*1000000</f>
        <v>#DIV/0!</v>
      </c>
      <c r="DVT57" s="27" t="e">
        <f>DVT56/Справочно!DVS$5*1000000</f>
        <v>#DIV/0!</v>
      </c>
      <c r="DVU57" s="27" t="e">
        <f>DVU56/Справочно!DVT$5*1000000</f>
        <v>#DIV/0!</v>
      </c>
      <c r="DVV57" s="27" t="e">
        <f>DVV56/Справочно!DVU$5*1000000</f>
        <v>#DIV/0!</v>
      </c>
      <c r="DVW57" s="27" t="e">
        <f>DVW56/Справочно!DVV$5*1000000</f>
        <v>#DIV/0!</v>
      </c>
      <c r="DVX57" s="27" t="e">
        <f>DVX56/Справочно!DVW$5*1000000</f>
        <v>#DIV/0!</v>
      </c>
      <c r="DVY57" s="27" t="e">
        <f>DVY56/Справочно!DVX$5*1000000</f>
        <v>#DIV/0!</v>
      </c>
      <c r="DVZ57" s="27" t="e">
        <f>DVZ56/Справочно!DVY$5*1000000</f>
        <v>#DIV/0!</v>
      </c>
      <c r="DWA57" s="27" t="e">
        <f>DWA56/Справочно!DVZ$5*1000000</f>
        <v>#DIV/0!</v>
      </c>
      <c r="DWB57" s="27" t="e">
        <f>DWB56/Справочно!DWA$5*1000000</f>
        <v>#DIV/0!</v>
      </c>
      <c r="DWC57" s="27" t="e">
        <f>DWC56/Справочно!DWB$5*1000000</f>
        <v>#DIV/0!</v>
      </c>
      <c r="DWD57" s="27" t="e">
        <f>DWD56/Справочно!DWC$5*1000000</f>
        <v>#DIV/0!</v>
      </c>
      <c r="DWE57" s="27" t="e">
        <f>DWE56/Справочно!DWD$5*1000000</f>
        <v>#DIV/0!</v>
      </c>
      <c r="DWF57" s="27" t="e">
        <f>DWF56/Справочно!DWE$5*1000000</f>
        <v>#DIV/0!</v>
      </c>
      <c r="DWG57" s="27" t="e">
        <f>DWG56/Справочно!DWF$5*1000000</f>
        <v>#DIV/0!</v>
      </c>
      <c r="DWH57" s="27" t="e">
        <f>DWH56/Справочно!DWG$5*1000000</f>
        <v>#DIV/0!</v>
      </c>
      <c r="DWI57" s="27" t="e">
        <f>DWI56/Справочно!DWH$5*1000000</f>
        <v>#DIV/0!</v>
      </c>
      <c r="DWJ57" s="27" t="e">
        <f>DWJ56/Справочно!DWI$5*1000000</f>
        <v>#DIV/0!</v>
      </c>
      <c r="DWK57" s="27" t="e">
        <f>DWK56/Справочно!DWJ$5*1000000</f>
        <v>#DIV/0!</v>
      </c>
      <c r="DWL57" s="27" t="e">
        <f>DWL56/Справочно!DWK$5*1000000</f>
        <v>#DIV/0!</v>
      </c>
      <c r="DWM57" s="27" t="e">
        <f>DWM56/Справочно!DWL$5*1000000</f>
        <v>#DIV/0!</v>
      </c>
      <c r="DWN57" s="27" t="e">
        <f>DWN56/Справочно!DWM$5*1000000</f>
        <v>#DIV/0!</v>
      </c>
      <c r="DWO57" s="27" t="e">
        <f>DWO56/Справочно!DWN$5*1000000</f>
        <v>#DIV/0!</v>
      </c>
      <c r="DWP57" s="27" t="e">
        <f>DWP56/Справочно!DWO$5*1000000</f>
        <v>#DIV/0!</v>
      </c>
      <c r="DWQ57" s="27" t="e">
        <f>DWQ56/Справочно!DWP$5*1000000</f>
        <v>#DIV/0!</v>
      </c>
      <c r="DWR57" s="27" t="e">
        <f>DWR56/Справочно!DWQ$5*1000000</f>
        <v>#DIV/0!</v>
      </c>
      <c r="DWS57" s="27" t="e">
        <f>DWS56/Справочно!DWR$5*1000000</f>
        <v>#DIV/0!</v>
      </c>
      <c r="DWT57" s="27" t="e">
        <f>DWT56/Справочно!DWS$5*1000000</f>
        <v>#DIV/0!</v>
      </c>
      <c r="DWU57" s="27" t="e">
        <f>DWU56/Справочно!DWT$5*1000000</f>
        <v>#DIV/0!</v>
      </c>
      <c r="DWV57" s="27" t="e">
        <f>DWV56/Справочно!DWU$5*1000000</f>
        <v>#DIV/0!</v>
      </c>
      <c r="DWW57" s="27" t="e">
        <f>DWW56/Справочно!DWV$5*1000000</f>
        <v>#DIV/0!</v>
      </c>
      <c r="DWX57" s="27" t="e">
        <f>DWX56/Справочно!DWW$5*1000000</f>
        <v>#DIV/0!</v>
      </c>
      <c r="DWY57" s="27" t="e">
        <f>DWY56/Справочно!DWX$5*1000000</f>
        <v>#DIV/0!</v>
      </c>
      <c r="DWZ57" s="27" t="e">
        <f>DWZ56/Справочно!DWY$5*1000000</f>
        <v>#DIV/0!</v>
      </c>
      <c r="DXA57" s="27" t="e">
        <f>DXA56/Справочно!DWZ$5*1000000</f>
        <v>#DIV/0!</v>
      </c>
      <c r="DXB57" s="27" t="e">
        <f>DXB56/Справочно!DXA$5*1000000</f>
        <v>#DIV/0!</v>
      </c>
      <c r="DXC57" s="27" t="e">
        <f>DXC56/Справочно!DXB$5*1000000</f>
        <v>#DIV/0!</v>
      </c>
      <c r="DXD57" s="27" t="e">
        <f>DXD56/Справочно!DXC$5*1000000</f>
        <v>#DIV/0!</v>
      </c>
      <c r="DXE57" s="27" t="e">
        <f>DXE56/Справочно!DXD$5*1000000</f>
        <v>#DIV/0!</v>
      </c>
      <c r="DXF57" s="27" t="e">
        <f>DXF56/Справочно!DXE$5*1000000</f>
        <v>#DIV/0!</v>
      </c>
      <c r="DXG57" s="27" t="e">
        <f>DXG56/Справочно!DXF$5*1000000</f>
        <v>#DIV/0!</v>
      </c>
      <c r="DXH57" s="27" t="e">
        <f>DXH56/Справочно!DXG$5*1000000</f>
        <v>#DIV/0!</v>
      </c>
      <c r="DXI57" s="27" t="e">
        <f>DXI56/Справочно!DXH$5*1000000</f>
        <v>#DIV/0!</v>
      </c>
      <c r="DXJ57" s="27" t="e">
        <f>DXJ56/Справочно!DXI$5*1000000</f>
        <v>#DIV/0!</v>
      </c>
      <c r="DXK57" s="27" t="e">
        <f>DXK56/Справочно!DXJ$5*1000000</f>
        <v>#DIV/0!</v>
      </c>
      <c r="DXL57" s="27" t="e">
        <f>DXL56/Справочно!DXK$5*1000000</f>
        <v>#DIV/0!</v>
      </c>
      <c r="DXM57" s="27" t="e">
        <f>DXM56/Справочно!DXL$5*1000000</f>
        <v>#DIV/0!</v>
      </c>
      <c r="DXN57" s="27" t="e">
        <f>DXN56/Справочно!DXM$5*1000000</f>
        <v>#DIV/0!</v>
      </c>
      <c r="DXO57" s="27" t="e">
        <f>DXO56/Справочно!DXN$5*1000000</f>
        <v>#DIV/0!</v>
      </c>
      <c r="DXP57" s="27" t="e">
        <f>DXP56/Справочно!DXO$5*1000000</f>
        <v>#DIV/0!</v>
      </c>
      <c r="DXQ57" s="27" t="e">
        <f>DXQ56/Справочно!DXP$5*1000000</f>
        <v>#DIV/0!</v>
      </c>
      <c r="DXR57" s="27" t="e">
        <f>DXR56/Справочно!DXQ$5*1000000</f>
        <v>#DIV/0!</v>
      </c>
      <c r="DXS57" s="27" t="e">
        <f>DXS56/Справочно!DXR$5*1000000</f>
        <v>#DIV/0!</v>
      </c>
      <c r="DXT57" s="27" t="e">
        <f>DXT56/Справочно!DXS$5*1000000</f>
        <v>#DIV/0!</v>
      </c>
      <c r="DXU57" s="27" t="e">
        <f>DXU56/Справочно!DXT$5*1000000</f>
        <v>#DIV/0!</v>
      </c>
      <c r="DXV57" s="27" t="e">
        <f>DXV56/Справочно!DXU$5*1000000</f>
        <v>#DIV/0!</v>
      </c>
      <c r="DXW57" s="27" t="e">
        <f>DXW56/Справочно!DXV$5*1000000</f>
        <v>#DIV/0!</v>
      </c>
      <c r="DXX57" s="27" t="e">
        <f>DXX56/Справочно!DXW$5*1000000</f>
        <v>#DIV/0!</v>
      </c>
      <c r="DXY57" s="27" t="e">
        <f>DXY56/Справочно!DXX$5*1000000</f>
        <v>#DIV/0!</v>
      </c>
      <c r="DXZ57" s="27" t="e">
        <f>DXZ56/Справочно!DXY$5*1000000</f>
        <v>#DIV/0!</v>
      </c>
      <c r="DYA57" s="27" t="e">
        <f>DYA56/Справочно!DXZ$5*1000000</f>
        <v>#DIV/0!</v>
      </c>
      <c r="DYB57" s="27" t="e">
        <f>DYB56/Справочно!DYA$5*1000000</f>
        <v>#DIV/0!</v>
      </c>
      <c r="DYC57" s="27" t="e">
        <f>DYC56/Справочно!DYB$5*1000000</f>
        <v>#DIV/0!</v>
      </c>
      <c r="DYD57" s="27" t="e">
        <f>DYD56/Справочно!DYC$5*1000000</f>
        <v>#DIV/0!</v>
      </c>
      <c r="DYE57" s="27" t="e">
        <f>DYE56/Справочно!DYD$5*1000000</f>
        <v>#DIV/0!</v>
      </c>
      <c r="DYF57" s="27" t="e">
        <f>DYF56/Справочно!DYE$5*1000000</f>
        <v>#DIV/0!</v>
      </c>
      <c r="DYG57" s="27" t="e">
        <f>DYG56/Справочно!DYF$5*1000000</f>
        <v>#DIV/0!</v>
      </c>
      <c r="DYH57" s="27" t="e">
        <f>DYH56/Справочно!DYG$5*1000000</f>
        <v>#DIV/0!</v>
      </c>
      <c r="DYI57" s="27" t="e">
        <f>DYI56/Справочно!DYH$5*1000000</f>
        <v>#DIV/0!</v>
      </c>
      <c r="DYJ57" s="27" t="e">
        <f>DYJ56/Справочно!DYI$5*1000000</f>
        <v>#DIV/0!</v>
      </c>
      <c r="DYK57" s="27" t="e">
        <f>DYK56/Справочно!DYJ$5*1000000</f>
        <v>#DIV/0!</v>
      </c>
      <c r="DYL57" s="27" t="e">
        <f>DYL56/Справочно!DYK$5*1000000</f>
        <v>#DIV/0!</v>
      </c>
      <c r="DYM57" s="27" t="e">
        <f>DYM56/Справочно!DYL$5*1000000</f>
        <v>#DIV/0!</v>
      </c>
      <c r="DYN57" s="27" t="e">
        <f>DYN56/Справочно!DYM$5*1000000</f>
        <v>#DIV/0!</v>
      </c>
      <c r="DYO57" s="27" t="e">
        <f>DYO56/Справочно!DYN$5*1000000</f>
        <v>#DIV/0!</v>
      </c>
      <c r="DYP57" s="27" t="e">
        <f>DYP56/Справочно!DYO$5*1000000</f>
        <v>#DIV/0!</v>
      </c>
      <c r="DYQ57" s="27" t="e">
        <f>DYQ56/Справочно!DYP$5*1000000</f>
        <v>#DIV/0!</v>
      </c>
      <c r="DYR57" s="27" t="e">
        <f>DYR56/Справочно!DYQ$5*1000000</f>
        <v>#DIV/0!</v>
      </c>
      <c r="DYS57" s="27" t="e">
        <f>DYS56/Справочно!DYR$5*1000000</f>
        <v>#DIV/0!</v>
      </c>
      <c r="DYT57" s="27" t="e">
        <f>DYT56/Справочно!DYS$5*1000000</f>
        <v>#DIV/0!</v>
      </c>
      <c r="DYU57" s="27" t="e">
        <f>DYU56/Справочно!DYT$5*1000000</f>
        <v>#DIV/0!</v>
      </c>
      <c r="DYV57" s="27" t="e">
        <f>DYV56/Справочно!DYU$5*1000000</f>
        <v>#DIV/0!</v>
      </c>
      <c r="DYW57" s="27" t="e">
        <f>DYW56/Справочно!DYV$5*1000000</f>
        <v>#DIV/0!</v>
      </c>
      <c r="DYX57" s="27" t="e">
        <f>DYX56/Справочно!DYW$5*1000000</f>
        <v>#DIV/0!</v>
      </c>
      <c r="DYY57" s="27" t="e">
        <f>DYY56/Справочно!DYX$5*1000000</f>
        <v>#DIV/0!</v>
      </c>
      <c r="DYZ57" s="27" t="e">
        <f>DYZ56/Справочно!DYY$5*1000000</f>
        <v>#DIV/0!</v>
      </c>
      <c r="DZA57" s="27" t="e">
        <f>DZA56/Справочно!DYZ$5*1000000</f>
        <v>#DIV/0!</v>
      </c>
      <c r="DZB57" s="27" t="e">
        <f>DZB56/Справочно!DZA$5*1000000</f>
        <v>#DIV/0!</v>
      </c>
      <c r="DZC57" s="27" t="e">
        <f>DZC56/Справочно!DZB$5*1000000</f>
        <v>#DIV/0!</v>
      </c>
      <c r="DZD57" s="27" t="e">
        <f>DZD56/Справочно!DZC$5*1000000</f>
        <v>#DIV/0!</v>
      </c>
      <c r="DZE57" s="27" t="e">
        <f>DZE56/Справочно!DZD$5*1000000</f>
        <v>#DIV/0!</v>
      </c>
      <c r="DZF57" s="27" t="e">
        <f>DZF56/Справочно!DZE$5*1000000</f>
        <v>#DIV/0!</v>
      </c>
      <c r="DZG57" s="27" t="e">
        <f>DZG56/Справочно!DZF$5*1000000</f>
        <v>#DIV/0!</v>
      </c>
      <c r="DZH57" s="27" t="e">
        <f>DZH56/Справочно!DZG$5*1000000</f>
        <v>#DIV/0!</v>
      </c>
      <c r="DZI57" s="27" t="e">
        <f>DZI56/Справочно!DZH$5*1000000</f>
        <v>#DIV/0!</v>
      </c>
      <c r="DZJ57" s="27" t="e">
        <f>DZJ56/Справочно!DZI$5*1000000</f>
        <v>#DIV/0!</v>
      </c>
      <c r="DZK57" s="27" t="e">
        <f>DZK56/Справочно!DZJ$5*1000000</f>
        <v>#DIV/0!</v>
      </c>
      <c r="DZL57" s="27" t="e">
        <f>DZL56/Справочно!DZK$5*1000000</f>
        <v>#DIV/0!</v>
      </c>
      <c r="DZM57" s="27" t="e">
        <f>DZM56/Справочно!DZL$5*1000000</f>
        <v>#DIV/0!</v>
      </c>
      <c r="DZN57" s="27" t="e">
        <f>DZN56/Справочно!DZM$5*1000000</f>
        <v>#DIV/0!</v>
      </c>
      <c r="DZO57" s="27" t="e">
        <f>DZO56/Справочно!DZN$5*1000000</f>
        <v>#DIV/0!</v>
      </c>
      <c r="DZP57" s="27" t="e">
        <f>DZP56/Справочно!DZO$5*1000000</f>
        <v>#DIV/0!</v>
      </c>
      <c r="DZQ57" s="27" t="e">
        <f>DZQ56/Справочно!DZP$5*1000000</f>
        <v>#DIV/0!</v>
      </c>
      <c r="DZR57" s="27" t="e">
        <f>DZR56/Справочно!DZQ$5*1000000</f>
        <v>#DIV/0!</v>
      </c>
      <c r="DZS57" s="27" t="e">
        <f>DZS56/Справочно!DZR$5*1000000</f>
        <v>#DIV/0!</v>
      </c>
      <c r="DZT57" s="27" t="e">
        <f>DZT56/Справочно!DZS$5*1000000</f>
        <v>#DIV/0!</v>
      </c>
      <c r="DZU57" s="27" t="e">
        <f>DZU56/Справочно!DZT$5*1000000</f>
        <v>#DIV/0!</v>
      </c>
      <c r="DZV57" s="27" t="e">
        <f>DZV56/Справочно!DZU$5*1000000</f>
        <v>#DIV/0!</v>
      </c>
      <c r="DZW57" s="27" t="e">
        <f>DZW56/Справочно!DZV$5*1000000</f>
        <v>#DIV/0!</v>
      </c>
      <c r="DZX57" s="27" t="e">
        <f>DZX56/Справочно!DZW$5*1000000</f>
        <v>#DIV/0!</v>
      </c>
      <c r="DZY57" s="27" t="e">
        <f>DZY56/Справочно!DZX$5*1000000</f>
        <v>#DIV/0!</v>
      </c>
      <c r="DZZ57" s="27" t="e">
        <f>DZZ56/Справочно!DZY$5*1000000</f>
        <v>#DIV/0!</v>
      </c>
      <c r="EAA57" s="27" t="e">
        <f>EAA56/Справочно!DZZ$5*1000000</f>
        <v>#DIV/0!</v>
      </c>
      <c r="EAB57" s="27" t="e">
        <f>EAB56/Справочно!EAA$5*1000000</f>
        <v>#DIV/0!</v>
      </c>
      <c r="EAC57" s="27" t="e">
        <f>EAC56/Справочно!EAB$5*1000000</f>
        <v>#DIV/0!</v>
      </c>
      <c r="EAD57" s="27" t="e">
        <f>EAD56/Справочно!EAC$5*1000000</f>
        <v>#DIV/0!</v>
      </c>
      <c r="EAE57" s="27" t="e">
        <f>EAE56/Справочно!EAD$5*1000000</f>
        <v>#DIV/0!</v>
      </c>
      <c r="EAF57" s="27" t="e">
        <f>EAF56/Справочно!EAE$5*1000000</f>
        <v>#DIV/0!</v>
      </c>
      <c r="EAG57" s="27" t="e">
        <f>EAG56/Справочно!EAF$5*1000000</f>
        <v>#DIV/0!</v>
      </c>
      <c r="EAH57" s="27" t="e">
        <f>EAH56/Справочно!EAG$5*1000000</f>
        <v>#DIV/0!</v>
      </c>
      <c r="EAI57" s="27" t="e">
        <f>EAI56/Справочно!EAH$5*1000000</f>
        <v>#DIV/0!</v>
      </c>
      <c r="EAJ57" s="27" t="e">
        <f>EAJ56/Справочно!EAI$5*1000000</f>
        <v>#DIV/0!</v>
      </c>
      <c r="EAK57" s="27" t="e">
        <f>EAK56/Справочно!EAJ$5*1000000</f>
        <v>#DIV/0!</v>
      </c>
      <c r="EAL57" s="27" t="e">
        <f>EAL56/Справочно!EAK$5*1000000</f>
        <v>#DIV/0!</v>
      </c>
      <c r="EAM57" s="27" t="e">
        <f>EAM56/Справочно!EAL$5*1000000</f>
        <v>#DIV/0!</v>
      </c>
      <c r="EAN57" s="27" t="e">
        <f>EAN56/Справочно!EAM$5*1000000</f>
        <v>#DIV/0!</v>
      </c>
      <c r="EAO57" s="27" t="e">
        <f>EAO56/Справочно!EAN$5*1000000</f>
        <v>#DIV/0!</v>
      </c>
      <c r="EAP57" s="27" t="e">
        <f>EAP56/Справочно!EAO$5*1000000</f>
        <v>#DIV/0!</v>
      </c>
      <c r="EAQ57" s="27" t="e">
        <f>EAQ56/Справочно!EAP$5*1000000</f>
        <v>#DIV/0!</v>
      </c>
      <c r="EAR57" s="27" t="e">
        <f>EAR56/Справочно!EAQ$5*1000000</f>
        <v>#DIV/0!</v>
      </c>
      <c r="EAS57" s="27" t="e">
        <f>EAS56/Справочно!EAR$5*1000000</f>
        <v>#DIV/0!</v>
      </c>
      <c r="EAT57" s="27" t="e">
        <f>EAT56/Справочно!EAS$5*1000000</f>
        <v>#DIV/0!</v>
      </c>
      <c r="EAU57" s="27" t="e">
        <f>EAU56/Справочно!EAT$5*1000000</f>
        <v>#DIV/0!</v>
      </c>
      <c r="EAV57" s="27" t="e">
        <f>EAV56/Справочно!EAU$5*1000000</f>
        <v>#DIV/0!</v>
      </c>
      <c r="EAW57" s="27" t="e">
        <f>EAW56/Справочно!EAV$5*1000000</f>
        <v>#DIV/0!</v>
      </c>
      <c r="EAX57" s="27" t="e">
        <f>EAX56/Справочно!EAW$5*1000000</f>
        <v>#DIV/0!</v>
      </c>
      <c r="EAY57" s="27" t="e">
        <f>EAY56/Справочно!EAX$5*1000000</f>
        <v>#DIV/0!</v>
      </c>
      <c r="EAZ57" s="27" t="e">
        <f>EAZ56/Справочно!EAY$5*1000000</f>
        <v>#DIV/0!</v>
      </c>
      <c r="EBA57" s="27" t="e">
        <f>EBA56/Справочно!EAZ$5*1000000</f>
        <v>#DIV/0!</v>
      </c>
      <c r="EBB57" s="27" t="e">
        <f>EBB56/Справочно!EBA$5*1000000</f>
        <v>#DIV/0!</v>
      </c>
      <c r="EBC57" s="27" t="e">
        <f>EBC56/Справочно!EBB$5*1000000</f>
        <v>#DIV/0!</v>
      </c>
      <c r="EBD57" s="27" t="e">
        <f>EBD56/Справочно!EBC$5*1000000</f>
        <v>#DIV/0!</v>
      </c>
      <c r="EBE57" s="27" t="e">
        <f>EBE56/Справочно!EBD$5*1000000</f>
        <v>#DIV/0!</v>
      </c>
      <c r="EBF57" s="27" t="e">
        <f>EBF56/Справочно!EBE$5*1000000</f>
        <v>#DIV/0!</v>
      </c>
      <c r="EBG57" s="27" t="e">
        <f>EBG56/Справочно!EBF$5*1000000</f>
        <v>#DIV/0!</v>
      </c>
      <c r="EBH57" s="27" t="e">
        <f>EBH56/Справочно!EBG$5*1000000</f>
        <v>#DIV/0!</v>
      </c>
      <c r="EBI57" s="27" t="e">
        <f>EBI56/Справочно!EBH$5*1000000</f>
        <v>#DIV/0!</v>
      </c>
      <c r="EBJ57" s="27" t="e">
        <f>EBJ56/Справочно!EBI$5*1000000</f>
        <v>#DIV/0!</v>
      </c>
      <c r="EBK57" s="27" t="e">
        <f>EBK56/Справочно!EBJ$5*1000000</f>
        <v>#DIV/0!</v>
      </c>
      <c r="EBL57" s="27" t="e">
        <f>EBL56/Справочно!EBK$5*1000000</f>
        <v>#DIV/0!</v>
      </c>
      <c r="EBM57" s="27" t="e">
        <f>EBM56/Справочно!EBL$5*1000000</f>
        <v>#DIV/0!</v>
      </c>
      <c r="EBN57" s="27" t="e">
        <f>EBN56/Справочно!EBM$5*1000000</f>
        <v>#DIV/0!</v>
      </c>
      <c r="EBO57" s="27" t="e">
        <f>EBO56/Справочно!EBN$5*1000000</f>
        <v>#DIV/0!</v>
      </c>
      <c r="EBP57" s="27" t="e">
        <f>EBP56/Справочно!EBO$5*1000000</f>
        <v>#DIV/0!</v>
      </c>
      <c r="EBQ57" s="27" t="e">
        <f>EBQ56/Справочно!EBP$5*1000000</f>
        <v>#DIV/0!</v>
      </c>
      <c r="EBR57" s="27" t="e">
        <f>EBR56/Справочно!EBQ$5*1000000</f>
        <v>#DIV/0!</v>
      </c>
      <c r="EBS57" s="27" t="e">
        <f>EBS56/Справочно!EBR$5*1000000</f>
        <v>#DIV/0!</v>
      </c>
      <c r="EBT57" s="27" t="e">
        <f>EBT56/Справочно!EBS$5*1000000</f>
        <v>#DIV/0!</v>
      </c>
      <c r="EBU57" s="27" t="e">
        <f>EBU56/Справочно!EBT$5*1000000</f>
        <v>#DIV/0!</v>
      </c>
      <c r="EBV57" s="27" t="e">
        <f>EBV56/Справочно!EBU$5*1000000</f>
        <v>#DIV/0!</v>
      </c>
      <c r="EBW57" s="27" t="e">
        <f>EBW56/Справочно!EBV$5*1000000</f>
        <v>#DIV/0!</v>
      </c>
      <c r="EBX57" s="27" t="e">
        <f>EBX56/Справочно!EBW$5*1000000</f>
        <v>#DIV/0!</v>
      </c>
      <c r="EBY57" s="27" t="e">
        <f>EBY56/Справочно!EBX$5*1000000</f>
        <v>#DIV/0!</v>
      </c>
      <c r="EBZ57" s="27" t="e">
        <f>EBZ56/Справочно!EBY$5*1000000</f>
        <v>#DIV/0!</v>
      </c>
      <c r="ECA57" s="27" t="e">
        <f>ECA56/Справочно!EBZ$5*1000000</f>
        <v>#DIV/0!</v>
      </c>
      <c r="ECB57" s="27" t="e">
        <f>ECB56/Справочно!ECA$5*1000000</f>
        <v>#DIV/0!</v>
      </c>
      <c r="ECC57" s="27" t="e">
        <f>ECC56/Справочно!ECB$5*1000000</f>
        <v>#DIV/0!</v>
      </c>
      <c r="ECD57" s="27" t="e">
        <f>ECD56/Справочно!ECC$5*1000000</f>
        <v>#DIV/0!</v>
      </c>
      <c r="ECE57" s="27" t="e">
        <f>ECE56/Справочно!ECD$5*1000000</f>
        <v>#DIV/0!</v>
      </c>
      <c r="ECF57" s="27" t="e">
        <f>ECF56/Справочно!ECE$5*1000000</f>
        <v>#DIV/0!</v>
      </c>
      <c r="ECG57" s="27" t="e">
        <f>ECG56/Справочно!ECF$5*1000000</f>
        <v>#DIV/0!</v>
      </c>
      <c r="ECH57" s="27" t="e">
        <f>ECH56/Справочно!ECG$5*1000000</f>
        <v>#DIV/0!</v>
      </c>
      <c r="ECI57" s="27" t="e">
        <f>ECI56/Справочно!ECH$5*1000000</f>
        <v>#DIV/0!</v>
      </c>
      <c r="ECJ57" s="27" t="e">
        <f>ECJ56/Справочно!ECI$5*1000000</f>
        <v>#DIV/0!</v>
      </c>
      <c r="ECK57" s="27" t="e">
        <f>ECK56/Справочно!ECJ$5*1000000</f>
        <v>#DIV/0!</v>
      </c>
      <c r="ECL57" s="27" t="e">
        <f>ECL56/Справочно!ECK$5*1000000</f>
        <v>#DIV/0!</v>
      </c>
      <c r="ECM57" s="27" t="e">
        <f>ECM56/Справочно!ECL$5*1000000</f>
        <v>#DIV/0!</v>
      </c>
      <c r="ECN57" s="27" t="e">
        <f>ECN56/Справочно!ECM$5*1000000</f>
        <v>#DIV/0!</v>
      </c>
      <c r="ECO57" s="27" t="e">
        <f>ECO56/Справочно!ECN$5*1000000</f>
        <v>#DIV/0!</v>
      </c>
      <c r="ECP57" s="27" t="e">
        <f>ECP56/Справочно!ECO$5*1000000</f>
        <v>#DIV/0!</v>
      </c>
      <c r="ECQ57" s="27" t="e">
        <f>ECQ56/Справочно!ECP$5*1000000</f>
        <v>#DIV/0!</v>
      </c>
      <c r="ECR57" s="27" t="e">
        <f>ECR56/Справочно!ECQ$5*1000000</f>
        <v>#DIV/0!</v>
      </c>
      <c r="ECS57" s="27" t="e">
        <f>ECS56/Справочно!ECR$5*1000000</f>
        <v>#DIV/0!</v>
      </c>
      <c r="ECT57" s="27" t="e">
        <f>ECT56/Справочно!ECS$5*1000000</f>
        <v>#DIV/0!</v>
      </c>
      <c r="ECU57" s="27" t="e">
        <f>ECU56/Справочно!ECT$5*1000000</f>
        <v>#DIV/0!</v>
      </c>
      <c r="ECV57" s="27" t="e">
        <f>ECV56/Справочно!ECU$5*1000000</f>
        <v>#DIV/0!</v>
      </c>
      <c r="ECW57" s="27" t="e">
        <f>ECW56/Справочно!ECV$5*1000000</f>
        <v>#DIV/0!</v>
      </c>
      <c r="ECX57" s="27" t="e">
        <f>ECX56/Справочно!ECW$5*1000000</f>
        <v>#DIV/0!</v>
      </c>
      <c r="ECY57" s="27" t="e">
        <f>ECY56/Справочно!ECX$5*1000000</f>
        <v>#DIV/0!</v>
      </c>
      <c r="ECZ57" s="27" t="e">
        <f>ECZ56/Справочно!ECY$5*1000000</f>
        <v>#DIV/0!</v>
      </c>
      <c r="EDA57" s="27" t="e">
        <f>EDA56/Справочно!ECZ$5*1000000</f>
        <v>#DIV/0!</v>
      </c>
      <c r="EDB57" s="27" t="e">
        <f>EDB56/Справочно!EDA$5*1000000</f>
        <v>#DIV/0!</v>
      </c>
      <c r="EDC57" s="27" t="e">
        <f>EDC56/Справочно!EDB$5*1000000</f>
        <v>#DIV/0!</v>
      </c>
      <c r="EDD57" s="27" t="e">
        <f>EDD56/Справочно!EDC$5*1000000</f>
        <v>#DIV/0!</v>
      </c>
      <c r="EDE57" s="27" t="e">
        <f>EDE56/Справочно!EDD$5*1000000</f>
        <v>#DIV/0!</v>
      </c>
      <c r="EDF57" s="27" t="e">
        <f>EDF56/Справочно!EDE$5*1000000</f>
        <v>#DIV/0!</v>
      </c>
      <c r="EDG57" s="27" t="e">
        <f>EDG56/Справочно!EDF$5*1000000</f>
        <v>#DIV/0!</v>
      </c>
      <c r="EDH57" s="27" t="e">
        <f>EDH56/Справочно!EDG$5*1000000</f>
        <v>#DIV/0!</v>
      </c>
      <c r="EDI57" s="27" t="e">
        <f>EDI56/Справочно!EDH$5*1000000</f>
        <v>#DIV/0!</v>
      </c>
      <c r="EDJ57" s="27" t="e">
        <f>EDJ56/Справочно!EDI$5*1000000</f>
        <v>#DIV/0!</v>
      </c>
      <c r="EDK57" s="27" t="e">
        <f>EDK56/Справочно!EDJ$5*1000000</f>
        <v>#DIV/0!</v>
      </c>
      <c r="EDL57" s="27" t="e">
        <f>EDL56/Справочно!EDK$5*1000000</f>
        <v>#DIV/0!</v>
      </c>
      <c r="EDM57" s="27" t="e">
        <f>EDM56/Справочно!EDL$5*1000000</f>
        <v>#DIV/0!</v>
      </c>
      <c r="EDN57" s="27" t="e">
        <f>EDN56/Справочно!EDM$5*1000000</f>
        <v>#DIV/0!</v>
      </c>
      <c r="EDO57" s="27" t="e">
        <f>EDO56/Справочно!EDN$5*1000000</f>
        <v>#DIV/0!</v>
      </c>
      <c r="EDP57" s="27" t="e">
        <f>EDP56/Справочно!EDO$5*1000000</f>
        <v>#DIV/0!</v>
      </c>
      <c r="EDQ57" s="27" t="e">
        <f>EDQ56/Справочно!EDP$5*1000000</f>
        <v>#DIV/0!</v>
      </c>
      <c r="EDR57" s="27" t="e">
        <f>EDR56/Справочно!EDQ$5*1000000</f>
        <v>#DIV/0!</v>
      </c>
      <c r="EDS57" s="27" t="e">
        <f>EDS56/Справочно!EDR$5*1000000</f>
        <v>#DIV/0!</v>
      </c>
      <c r="EDT57" s="27" t="e">
        <f>EDT56/Справочно!EDS$5*1000000</f>
        <v>#DIV/0!</v>
      </c>
      <c r="EDU57" s="27" t="e">
        <f>EDU56/Справочно!EDT$5*1000000</f>
        <v>#DIV/0!</v>
      </c>
      <c r="EDV57" s="27" t="e">
        <f>EDV56/Справочно!EDU$5*1000000</f>
        <v>#DIV/0!</v>
      </c>
      <c r="EDW57" s="27" t="e">
        <f>EDW56/Справочно!EDV$5*1000000</f>
        <v>#DIV/0!</v>
      </c>
      <c r="EDX57" s="27" t="e">
        <f>EDX56/Справочно!EDW$5*1000000</f>
        <v>#DIV/0!</v>
      </c>
      <c r="EDY57" s="27" t="e">
        <f>EDY56/Справочно!EDX$5*1000000</f>
        <v>#DIV/0!</v>
      </c>
      <c r="EDZ57" s="27" t="e">
        <f>EDZ56/Справочно!EDY$5*1000000</f>
        <v>#DIV/0!</v>
      </c>
      <c r="EEA57" s="27" t="e">
        <f>EEA56/Справочно!EDZ$5*1000000</f>
        <v>#DIV/0!</v>
      </c>
      <c r="EEB57" s="27" t="e">
        <f>EEB56/Справочно!EEA$5*1000000</f>
        <v>#DIV/0!</v>
      </c>
      <c r="EEC57" s="27" t="e">
        <f>EEC56/Справочно!EEB$5*1000000</f>
        <v>#DIV/0!</v>
      </c>
      <c r="EED57" s="27" t="e">
        <f>EED56/Справочно!EEC$5*1000000</f>
        <v>#DIV/0!</v>
      </c>
      <c r="EEE57" s="27" t="e">
        <f>EEE56/Справочно!EED$5*1000000</f>
        <v>#DIV/0!</v>
      </c>
      <c r="EEF57" s="27" t="e">
        <f>EEF56/Справочно!EEE$5*1000000</f>
        <v>#DIV/0!</v>
      </c>
      <c r="EEG57" s="27" t="e">
        <f>EEG56/Справочно!EEF$5*1000000</f>
        <v>#DIV/0!</v>
      </c>
      <c r="EEH57" s="27" t="e">
        <f>EEH56/Справочно!EEG$5*1000000</f>
        <v>#DIV/0!</v>
      </c>
      <c r="EEI57" s="27" t="e">
        <f>EEI56/Справочно!EEH$5*1000000</f>
        <v>#DIV/0!</v>
      </c>
      <c r="EEJ57" s="27" t="e">
        <f>EEJ56/Справочно!EEI$5*1000000</f>
        <v>#DIV/0!</v>
      </c>
      <c r="EEK57" s="27" t="e">
        <f>EEK56/Справочно!EEJ$5*1000000</f>
        <v>#DIV/0!</v>
      </c>
      <c r="EEL57" s="27" t="e">
        <f>EEL56/Справочно!EEK$5*1000000</f>
        <v>#DIV/0!</v>
      </c>
      <c r="EEM57" s="27" t="e">
        <f>EEM56/Справочно!EEL$5*1000000</f>
        <v>#DIV/0!</v>
      </c>
      <c r="EEN57" s="27" t="e">
        <f>EEN56/Справочно!EEM$5*1000000</f>
        <v>#DIV/0!</v>
      </c>
      <c r="EEO57" s="27" t="e">
        <f>EEO56/Справочно!EEN$5*1000000</f>
        <v>#DIV/0!</v>
      </c>
      <c r="EEP57" s="27" t="e">
        <f>EEP56/Справочно!EEO$5*1000000</f>
        <v>#DIV/0!</v>
      </c>
      <c r="EEQ57" s="27" t="e">
        <f>EEQ56/Справочно!EEP$5*1000000</f>
        <v>#DIV/0!</v>
      </c>
      <c r="EER57" s="27" t="e">
        <f>EER56/Справочно!EEQ$5*1000000</f>
        <v>#DIV/0!</v>
      </c>
      <c r="EES57" s="27" t="e">
        <f>EES56/Справочно!EER$5*1000000</f>
        <v>#DIV/0!</v>
      </c>
      <c r="EET57" s="27" t="e">
        <f>EET56/Справочно!EES$5*1000000</f>
        <v>#DIV/0!</v>
      </c>
      <c r="EEU57" s="27" t="e">
        <f>EEU56/Справочно!EET$5*1000000</f>
        <v>#DIV/0!</v>
      </c>
      <c r="EEV57" s="27" t="e">
        <f>EEV56/Справочно!EEU$5*1000000</f>
        <v>#DIV/0!</v>
      </c>
      <c r="EEW57" s="27" t="e">
        <f>EEW56/Справочно!EEV$5*1000000</f>
        <v>#DIV/0!</v>
      </c>
      <c r="EEX57" s="27" t="e">
        <f>EEX56/Справочно!EEW$5*1000000</f>
        <v>#DIV/0!</v>
      </c>
      <c r="EEY57" s="27" t="e">
        <f>EEY56/Справочно!EEX$5*1000000</f>
        <v>#DIV/0!</v>
      </c>
      <c r="EEZ57" s="27" t="e">
        <f>EEZ56/Справочно!EEY$5*1000000</f>
        <v>#DIV/0!</v>
      </c>
      <c r="EFA57" s="27" t="e">
        <f>EFA56/Справочно!EEZ$5*1000000</f>
        <v>#DIV/0!</v>
      </c>
      <c r="EFB57" s="27" t="e">
        <f>EFB56/Справочно!EFA$5*1000000</f>
        <v>#DIV/0!</v>
      </c>
      <c r="EFC57" s="27" t="e">
        <f>EFC56/Справочно!EFB$5*1000000</f>
        <v>#DIV/0!</v>
      </c>
      <c r="EFD57" s="27" t="e">
        <f>EFD56/Справочно!EFC$5*1000000</f>
        <v>#DIV/0!</v>
      </c>
      <c r="EFE57" s="27" t="e">
        <f>EFE56/Справочно!EFD$5*1000000</f>
        <v>#DIV/0!</v>
      </c>
      <c r="EFF57" s="27" t="e">
        <f>EFF56/Справочно!EFE$5*1000000</f>
        <v>#DIV/0!</v>
      </c>
      <c r="EFG57" s="27" t="e">
        <f>EFG56/Справочно!EFF$5*1000000</f>
        <v>#DIV/0!</v>
      </c>
      <c r="EFH57" s="27" t="e">
        <f>EFH56/Справочно!EFG$5*1000000</f>
        <v>#DIV/0!</v>
      </c>
      <c r="EFI57" s="27" t="e">
        <f>EFI56/Справочно!EFH$5*1000000</f>
        <v>#DIV/0!</v>
      </c>
      <c r="EFJ57" s="27" t="e">
        <f>EFJ56/Справочно!EFI$5*1000000</f>
        <v>#DIV/0!</v>
      </c>
      <c r="EFK57" s="27" t="e">
        <f>EFK56/Справочно!EFJ$5*1000000</f>
        <v>#DIV/0!</v>
      </c>
      <c r="EFL57" s="27" t="e">
        <f>EFL56/Справочно!EFK$5*1000000</f>
        <v>#DIV/0!</v>
      </c>
      <c r="EFM57" s="27" t="e">
        <f>EFM56/Справочно!EFL$5*1000000</f>
        <v>#DIV/0!</v>
      </c>
      <c r="EFN57" s="27" t="e">
        <f>EFN56/Справочно!EFM$5*1000000</f>
        <v>#DIV/0!</v>
      </c>
      <c r="EFO57" s="27" t="e">
        <f>EFO56/Справочно!EFN$5*1000000</f>
        <v>#DIV/0!</v>
      </c>
      <c r="EFP57" s="27" t="e">
        <f>EFP56/Справочно!EFO$5*1000000</f>
        <v>#DIV/0!</v>
      </c>
      <c r="EFQ57" s="27" t="e">
        <f>EFQ56/Справочно!EFP$5*1000000</f>
        <v>#DIV/0!</v>
      </c>
      <c r="EFR57" s="27" t="e">
        <f>EFR56/Справочно!EFQ$5*1000000</f>
        <v>#DIV/0!</v>
      </c>
      <c r="EFS57" s="27" t="e">
        <f>EFS56/Справочно!EFR$5*1000000</f>
        <v>#DIV/0!</v>
      </c>
      <c r="EFT57" s="27" t="e">
        <f>EFT56/Справочно!EFS$5*1000000</f>
        <v>#DIV/0!</v>
      </c>
      <c r="EFU57" s="27" t="e">
        <f>EFU56/Справочно!EFT$5*1000000</f>
        <v>#DIV/0!</v>
      </c>
      <c r="EFV57" s="27" t="e">
        <f>EFV56/Справочно!EFU$5*1000000</f>
        <v>#DIV/0!</v>
      </c>
      <c r="EFW57" s="27" t="e">
        <f>EFW56/Справочно!EFV$5*1000000</f>
        <v>#DIV/0!</v>
      </c>
      <c r="EFX57" s="27" t="e">
        <f>EFX56/Справочно!EFW$5*1000000</f>
        <v>#DIV/0!</v>
      </c>
      <c r="EFY57" s="27" t="e">
        <f>EFY56/Справочно!EFX$5*1000000</f>
        <v>#DIV/0!</v>
      </c>
      <c r="EFZ57" s="27" t="e">
        <f>EFZ56/Справочно!EFY$5*1000000</f>
        <v>#DIV/0!</v>
      </c>
      <c r="EGA57" s="27" t="e">
        <f>EGA56/Справочно!EFZ$5*1000000</f>
        <v>#DIV/0!</v>
      </c>
      <c r="EGB57" s="27" t="e">
        <f>EGB56/Справочно!EGA$5*1000000</f>
        <v>#DIV/0!</v>
      </c>
      <c r="EGC57" s="27" t="e">
        <f>EGC56/Справочно!EGB$5*1000000</f>
        <v>#DIV/0!</v>
      </c>
      <c r="EGD57" s="27" t="e">
        <f>EGD56/Справочно!EGC$5*1000000</f>
        <v>#DIV/0!</v>
      </c>
      <c r="EGE57" s="27" t="e">
        <f>EGE56/Справочно!EGD$5*1000000</f>
        <v>#DIV/0!</v>
      </c>
      <c r="EGF57" s="27" t="e">
        <f>EGF56/Справочно!EGE$5*1000000</f>
        <v>#DIV/0!</v>
      </c>
      <c r="EGG57" s="27" t="e">
        <f>EGG56/Справочно!EGF$5*1000000</f>
        <v>#DIV/0!</v>
      </c>
      <c r="EGH57" s="27" t="e">
        <f>EGH56/Справочно!EGG$5*1000000</f>
        <v>#DIV/0!</v>
      </c>
      <c r="EGI57" s="27" t="e">
        <f>EGI56/Справочно!EGH$5*1000000</f>
        <v>#DIV/0!</v>
      </c>
      <c r="EGJ57" s="27" t="e">
        <f>EGJ56/Справочно!EGI$5*1000000</f>
        <v>#DIV/0!</v>
      </c>
      <c r="EGK57" s="27" t="e">
        <f>EGK56/Справочно!EGJ$5*1000000</f>
        <v>#DIV/0!</v>
      </c>
      <c r="EGL57" s="27" t="e">
        <f>EGL56/Справочно!EGK$5*1000000</f>
        <v>#DIV/0!</v>
      </c>
      <c r="EGM57" s="27" t="e">
        <f>EGM56/Справочно!EGL$5*1000000</f>
        <v>#DIV/0!</v>
      </c>
      <c r="EGN57" s="27" t="e">
        <f>EGN56/Справочно!EGM$5*1000000</f>
        <v>#DIV/0!</v>
      </c>
      <c r="EGO57" s="27" t="e">
        <f>EGO56/Справочно!EGN$5*1000000</f>
        <v>#DIV/0!</v>
      </c>
      <c r="EGP57" s="27" t="e">
        <f>EGP56/Справочно!EGO$5*1000000</f>
        <v>#DIV/0!</v>
      </c>
      <c r="EGQ57" s="27" t="e">
        <f>EGQ56/Справочно!EGP$5*1000000</f>
        <v>#DIV/0!</v>
      </c>
      <c r="EGR57" s="27" t="e">
        <f>EGR56/Справочно!EGQ$5*1000000</f>
        <v>#DIV/0!</v>
      </c>
      <c r="EGS57" s="27" t="e">
        <f>EGS56/Справочно!EGR$5*1000000</f>
        <v>#DIV/0!</v>
      </c>
      <c r="EGT57" s="27" t="e">
        <f>EGT56/Справочно!EGS$5*1000000</f>
        <v>#DIV/0!</v>
      </c>
      <c r="EGU57" s="27" t="e">
        <f>EGU56/Справочно!EGT$5*1000000</f>
        <v>#DIV/0!</v>
      </c>
      <c r="EGV57" s="27" t="e">
        <f>EGV56/Справочно!EGU$5*1000000</f>
        <v>#DIV/0!</v>
      </c>
      <c r="EGW57" s="27" t="e">
        <f>EGW56/Справочно!EGV$5*1000000</f>
        <v>#DIV/0!</v>
      </c>
      <c r="EGX57" s="27" t="e">
        <f>EGX56/Справочно!EGW$5*1000000</f>
        <v>#DIV/0!</v>
      </c>
      <c r="EGY57" s="27" t="e">
        <f>EGY56/Справочно!EGX$5*1000000</f>
        <v>#DIV/0!</v>
      </c>
      <c r="EGZ57" s="27" t="e">
        <f>EGZ56/Справочно!EGY$5*1000000</f>
        <v>#DIV/0!</v>
      </c>
      <c r="EHA57" s="27" t="e">
        <f>EHA56/Справочно!EGZ$5*1000000</f>
        <v>#DIV/0!</v>
      </c>
      <c r="EHB57" s="27" t="e">
        <f>EHB56/Справочно!EHA$5*1000000</f>
        <v>#DIV/0!</v>
      </c>
      <c r="EHC57" s="27" t="e">
        <f>EHC56/Справочно!EHB$5*1000000</f>
        <v>#DIV/0!</v>
      </c>
      <c r="EHD57" s="27" t="e">
        <f>EHD56/Справочно!EHC$5*1000000</f>
        <v>#DIV/0!</v>
      </c>
      <c r="EHE57" s="27" t="e">
        <f>EHE56/Справочно!EHD$5*1000000</f>
        <v>#DIV/0!</v>
      </c>
      <c r="EHF57" s="27" t="e">
        <f>EHF56/Справочно!EHE$5*1000000</f>
        <v>#DIV/0!</v>
      </c>
      <c r="EHG57" s="27" t="e">
        <f>EHG56/Справочно!EHF$5*1000000</f>
        <v>#DIV/0!</v>
      </c>
      <c r="EHH57" s="27" t="e">
        <f>EHH56/Справочно!EHG$5*1000000</f>
        <v>#DIV/0!</v>
      </c>
      <c r="EHI57" s="27" t="e">
        <f>EHI56/Справочно!EHH$5*1000000</f>
        <v>#DIV/0!</v>
      </c>
      <c r="EHJ57" s="27" t="e">
        <f>EHJ56/Справочно!EHI$5*1000000</f>
        <v>#DIV/0!</v>
      </c>
      <c r="EHK57" s="27" t="e">
        <f>EHK56/Справочно!EHJ$5*1000000</f>
        <v>#DIV/0!</v>
      </c>
      <c r="EHL57" s="27" t="e">
        <f>EHL56/Справочно!EHK$5*1000000</f>
        <v>#DIV/0!</v>
      </c>
      <c r="EHM57" s="27" t="e">
        <f>EHM56/Справочно!EHL$5*1000000</f>
        <v>#DIV/0!</v>
      </c>
      <c r="EHN57" s="27" t="e">
        <f>EHN56/Справочно!EHM$5*1000000</f>
        <v>#DIV/0!</v>
      </c>
      <c r="EHO57" s="27" t="e">
        <f>EHO56/Справочно!EHN$5*1000000</f>
        <v>#DIV/0!</v>
      </c>
      <c r="EHP57" s="27" t="e">
        <f>EHP56/Справочно!EHO$5*1000000</f>
        <v>#DIV/0!</v>
      </c>
      <c r="EHQ57" s="27" t="e">
        <f>EHQ56/Справочно!EHP$5*1000000</f>
        <v>#DIV/0!</v>
      </c>
      <c r="EHR57" s="27" t="e">
        <f>EHR56/Справочно!EHQ$5*1000000</f>
        <v>#DIV/0!</v>
      </c>
      <c r="EHS57" s="27" t="e">
        <f>EHS56/Справочно!EHR$5*1000000</f>
        <v>#DIV/0!</v>
      </c>
      <c r="EHT57" s="27" t="e">
        <f>EHT56/Справочно!EHS$5*1000000</f>
        <v>#DIV/0!</v>
      </c>
      <c r="EHU57" s="27" t="e">
        <f>EHU56/Справочно!EHT$5*1000000</f>
        <v>#DIV/0!</v>
      </c>
      <c r="EHV57" s="27" t="e">
        <f>EHV56/Справочно!EHU$5*1000000</f>
        <v>#DIV/0!</v>
      </c>
      <c r="EHW57" s="27" t="e">
        <f>EHW56/Справочно!EHV$5*1000000</f>
        <v>#DIV/0!</v>
      </c>
      <c r="EHX57" s="27" t="e">
        <f>EHX56/Справочно!EHW$5*1000000</f>
        <v>#DIV/0!</v>
      </c>
      <c r="EHY57" s="27" t="e">
        <f>EHY56/Справочно!EHX$5*1000000</f>
        <v>#DIV/0!</v>
      </c>
      <c r="EHZ57" s="27" t="e">
        <f>EHZ56/Справочно!EHY$5*1000000</f>
        <v>#DIV/0!</v>
      </c>
      <c r="EIA57" s="27" t="e">
        <f>EIA56/Справочно!EHZ$5*1000000</f>
        <v>#DIV/0!</v>
      </c>
      <c r="EIB57" s="27" t="e">
        <f>EIB56/Справочно!EIA$5*1000000</f>
        <v>#DIV/0!</v>
      </c>
      <c r="EIC57" s="27" t="e">
        <f>EIC56/Справочно!EIB$5*1000000</f>
        <v>#DIV/0!</v>
      </c>
      <c r="EID57" s="27" t="e">
        <f>EID56/Справочно!EIC$5*1000000</f>
        <v>#DIV/0!</v>
      </c>
      <c r="EIE57" s="27" t="e">
        <f>EIE56/Справочно!EID$5*1000000</f>
        <v>#DIV/0!</v>
      </c>
      <c r="EIF57" s="27" t="e">
        <f>EIF56/Справочно!EIE$5*1000000</f>
        <v>#DIV/0!</v>
      </c>
      <c r="EIG57" s="27" t="e">
        <f>EIG56/Справочно!EIF$5*1000000</f>
        <v>#DIV/0!</v>
      </c>
      <c r="EIH57" s="27" t="e">
        <f>EIH56/Справочно!EIG$5*1000000</f>
        <v>#DIV/0!</v>
      </c>
      <c r="EII57" s="27" t="e">
        <f>EII56/Справочно!EIH$5*1000000</f>
        <v>#DIV/0!</v>
      </c>
      <c r="EIJ57" s="27" t="e">
        <f>EIJ56/Справочно!EII$5*1000000</f>
        <v>#DIV/0!</v>
      </c>
      <c r="EIK57" s="27" t="e">
        <f>EIK56/Справочно!EIJ$5*1000000</f>
        <v>#DIV/0!</v>
      </c>
      <c r="EIL57" s="27" t="e">
        <f>EIL56/Справочно!EIK$5*1000000</f>
        <v>#DIV/0!</v>
      </c>
      <c r="EIM57" s="27" t="e">
        <f>EIM56/Справочно!EIL$5*1000000</f>
        <v>#DIV/0!</v>
      </c>
      <c r="EIN57" s="27" t="e">
        <f>EIN56/Справочно!EIM$5*1000000</f>
        <v>#DIV/0!</v>
      </c>
      <c r="EIO57" s="27" t="e">
        <f>EIO56/Справочно!EIN$5*1000000</f>
        <v>#DIV/0!</v>
      </c>
      <c r="EIP57" s="27" t="e">
        <f>EIP56/Справочно!EIO$5*1000000</f>
        <v>#DIV/0!</v>
      </c>
      <c r="EIQ57" s="27" t="e">
        <f>EIQ56/Справочно!EIP$5*1000000</f>
        <v>#DIV/0!</v>
      </c>
      <c r="EIR57" s="27" t="e">
        <f>EIR56/Справочно!EIQ$5*1000000</f>
        <v>#DIV/0!</v>
      </c>
      <c r="EIS57" s="27" t="e">
        <f>EIS56/Справочно!EIR$5*1000000</f>
        <v>#DIV/0!</v>
      </c>
      <c r="EIT57" s="27" t="e">
        <f>EIT56/Справочно!EIS$5*1000000</f>
        <v>#DIV/0!</v>
      </c>
      <c r="EIU57" s="27" t="e">
        <f>EIU56/Справочно!EIT$5*1000000</f>
        <v>#DIV/0!</v>
      </c>
      <c r="EIV57" s="27" t="e">
        <f>EIV56/Справочно!EIU$5*1000000</f>
        <v>#DIV/0!</v>
      </c>
      <c r="EIW57" s="27" t="e">
        <f>EIW56/Справочно!EIV$5*1000000</f>
        <v>#DIV/0!</v>
      </c>
      <c r="EIX57" s="27" t="e">
        <f>EIX56/Справочно!EIW$5*1000000</f>
        <v>#DIV/0!</v>
      </c>
      <c r="EIY57" s="27" t="e">
        <f>EIY56/Справочно!EIX$5*1000000</f>
        <v>#DIV/0!</v>
      </c>
      <c r="EIZ57" s="27" t="e">
        <f>EIZ56/Справочно!EIY$5*1000000</f>
        <v>#DIV/0!</v>
      </c>
      <c r="EJA57" s="27" t="e">
        <f>EJA56/Справочно!EIZ$5*1000000</f>
        <v>#DIV/0!</v>
      </c>
      <c r="EJB57" s="27" t="e">
        <f>EJB56/Справочно!EJA$5*1000000</f>
        <v>#DIV/0!</v>
      </c>
      <c r="EJC57" s="27" t="e">
        <f>EJC56/Справочно!EJB$5*1000000</f>
        <v>#DIV/0!</v>
      </c>
      <c r="EJD57" s="27" t="e">
        <f>EJD56/Справочно!EJC$5*1000000</f>
        <v>#DIV/0!</v>
      </c>
      <c r="EJE57" s="27" t="e">
        <f>EJE56/Справочно!EJD$5*1000000</f>
        <v>#DIV/0!</v>
      </c>
      <c r="EJF57" s="27" t="e">
        <f>EJF56/Справочно!EJE$5*1000000</f>
        <v>#DIV/0!</v>
      </c>
      <c r="EJG57" s="27" t="e">
        <f>EJG56/Справочно!EJF$5*1000000</f>
        <v>#DIV/0!</v>
      </c>
      <c r="EJH57" s="27" t="e">
        <f>EJH56/Справочно!EJG$5*1000000</f>
        <v>#DIV/0!</v>
      </c>
      <c r="EJI57" s="27" t="e">
        <f>EJI56/Справочно!EJH$5*1000000</f>
        <v>#DIV/0!</v>
      </c>
      <c r="EJJ57" s="27" t="e">
        <f>EJJ56/Справочно!EJI$5*1000000</f>
        <v>#DIV/0!</v>
      </c>
      <c r="EJK57" s="27" t="e">
        <f>EJK56/Справочно!EJJ$5*1000000</f>
        <v>#DIV/0!</v>
      </c>
      <c r="EJL57" s="27" t="e">
        <f>EJL56/Справочно!EJK$5*1000000</f>
        <v>#DIV/0!</v>
      </c>
      <c r="EJM57" s="27" t="e">
        <f>EJM56/Справочно!EJL$5*1000000</f>
        <v>#DIV/0!</v>
      </c>
      <c r="EJN57" s="27" t="e">
        <f>EJN56/Справочно!EJM$5*1000000</f>
        <v>#DIV/0!</v>
      </c>
      <c r="EJO57" s="27" t="e">
        <f>EJO56/Справочно!EJN$5*1000000</f>
        <v>#DIV/0!</v>
      </c>
      <c r="EJP57" s="27" t="e">
        <f>EJP56/Справочно!EJO$5*1000000</f>
        <v>#DIV/0!</v>
      </c>
      <c r="EJQ57" s="27" t="e">
        <f>EJQ56/Справочно!EJP$5*1000000</f>
        <v>#DIV/0!</v>
      </c>
      <c r="EJR57" s="27" t="e">
        <f>EJR56/Справочно!EJQ$5*1000000</f>
        <v>#DIV/0!</v>
      </c>
      <c r="EJS57" s="27" t="e">
        <f>EJS56/Справочно!EJR$5*1000000</f>
        <v>#DIV/0!</v>
      </c>
      <c r="EJT57" s="27" t="e">
        <f>EJT56/Справочно!EJS$5*1000000</f>
        <v>#DIV/0!</v>
      </c>
      <c r="EJU57" s="27" t="e">
        <f>EJU56/Справочно!EJT$5*1000000</f>
        <v>#DIV/0!</v>
      </c>
      <c r="EJV57" s="27" t="e">
        <f>EJV56/Справочно!EJU$5*1000000</f>
        <v>#DIV/0!</v>
      </c>
      <c r="EJW57" s="27" t="e">
        <f>EJW56/Справочно!EJV$5*1000000</f>
        <v>#DIV/0!</v>
      </c>
      <c r="EJX57" s="27" t="e">
        <f>EJX56/Справочно!EJW$5*1000000</f>
        <v>#DIV/0!</v>
      </c>
      <c r="EJY57" s="27" t="e">
        <f>EJY56/Справочно!EJX$5*1000000</f>
        <v>#DIV/0!</v>
      </c>
      <c r="EJZ57" s="27" t="e">
        <f>EJZ56/Справочно!EJY$5*1000000</f>
        <v>#DIV/0!</v>
      </c>
      <c r="EKA57" s="27" t="e">
        <f>EKA56/Справочно!EJZ$5*1000000</f>
        <v>#DIV/0!</v>
      </c>
      <c r="EKB57" s="27" t="e">
        <f>EKB56/Справочно!EKA$5*1000000</f>
        <v>#DIV/0!</v>
      </c>
      <c r="EKC57" s="27" t="e">
        <f>EKC56/Справочно!EKB$5*1000000</f>
        <v>#DIV/0!</v>
      </c>
      <c r="EKD57" s="27" t="e">
        <f>EKD56/Справочно!EKC$5*1000000</f>
        <v>#DIV/0!</v>
      </c>
      <c r="EKE57" s="27" t="e">
        <f>EKE56/Справочно!EKD$5*1000000</f>
        <v>#DIV/0!</v>
      </c>
      <c r="EKF57" s="27" t="e">
        <f>EKF56/Справочно!EKE$5*1000000</f>
        <v>#DIV/0!</v>
      </c>
      <c r="EKG57" s="27" t="e">
        <f>EKG56/Справочно!EKF$5*1000000</f>
        <v>#DIV/0!</v>
      </c>
      <c r="EKH57" s="27" t="e">
        <f>EKH56/Справочно!EKG$5*1000000</f>
        <v>#DIV/0!</v>
      </c>
      <c r="EKI57" s="27" t="e">
        <f>EKI56/Справочно!EKH$5*1000000</f>
        <v>#DIV/0!</v>
      </c>
      <c r="EKJ57" s="27" t="e">
        <f>EKJ56/Справочно!EKI$5*1000000</f>
        <v>#DIV/0!</v>
      </c>
      <c r="EKK57" s="27" t="e">
        <f>EKK56/Справочно!EKJ$5*1000000</f>
        <v>#DIV/0!</v>
      </c>
      <c r="EKL57" s="27" t="e">
        <f>EKL56/Справочно!EKK$5*1000000</f>
        <v>#DIV/0!</v>
      </c>
      <c r="EKM57" s="27" t="e">
        <f>EKM56/Справочно!EKL$5*1000000</f>
        <v>#DIV/0!</v>
      </c>
      <c r="EKN57" s="27" t="e">
        <f>EKN56/Справочно!EKM$5*1000000</f>
        <v>#DIV/0!</v>
      </c>
      <c r="EKO57" s="27" t="e">
        <f>EKO56/Справочно!EKN$5*1000000</f>
        <v>#DIV/0!</v>
      </c>
      <c r="EKP57" s="27" t="e">
        <f>EKP56/Справочно!EKO$5*1000000</f>
        <v>#DIV/0!</v>
      </c>
      <c r="EKQ57" s="27" t="e">
        <f>EKQ56/Справочно!EKP$5*1000000</f>
        <v>#DIV/0!</v>
      </c>
      <c r="EKR57" s="27" t="e">
        <f>EKR56/Справочно!EKQ$5*1000000</f>
        <v>#DIV/0!</v>
      </c>
      <c r="EKS57" s="27" t="e">
        <f>EKS56/Справочно!EKR$5*1000000</f>
        <v>#DIV/0!</v>
      </c>
      <c r="EKT57" s="27" t="e">
        <f>EKT56/Справочно!EKS$5*1000000</f>
        <v>#DIV/0!</v>
      </c>
      <c r="EKU57" s="27" t="e">
        <f>EKU56/Справочно!EKT$5*1000000</f>
        <v>#DIV/0!</v>
      </c>
      <c r="EKV57" s="27" t="e">
        <f>EKV56/Справочно!EKU$5*1000000</f>
        <v>#DIV/0!</v>
      </c>
      <c r="EKW57" s="27" t="e">
        <f>EKW56/Справочно!EKV$5*1000000</f>
        <v>#DIV/0!</v>
      </c>
      <c r="EKX57" s="27" t="e">
        <f>EKX56/Справочно!EKW$5*1000000</f>
        <v>#DIV/0!</v>
      </c>
      <c r="EKY57" s="27" t="e">
        <f>EKY56/Справочно!EKX$5*1000000</f>
        <v>#DIV/0!</v>
      </c>
      <c r="EKZ57" s="27" t="e">
        <f>EKZ56/Справочно!EKY$5*1000000</f>
        <v>#DIV/0!</v>
      </c>
      <c r="ELA57" s="27" t="e">
        <f>ELA56/Справочно!EKZ$5*1000000</f>
        <v>#DIV/0!</v>
      </c>
      <c r="ELB57" s="27" t="e">
        <f>ELB56/Справочно!ELA$5*1000000</f>
        <v>#DIV/0!</v>
      </c>
      <c r="ELC57" s="27" t="e">
        <f>ELC56/Справочно!ELB$5*1000000</f>
        <v>#DIV/0!</v>
      </c>
      <c r="ELD57" s="27" t="e">
        <f>ELD56/Справочно!ELC$5*1000000</f>
        <v>#DIV/0!</v>
      </c>
      <c r="ELE57" s="27" t="e">
        <f>ELE56/Справочно!ELD$5*1000000</f>
        <v>#DIV/0!</v>
      </c>
      <c r="ELF57" s="27" t="e">
        <f>ELF56/Справочно!ELE$5*1000000</f>
        <v>#DIV/0!</v>
      </c>
      <c r="ELG57" s="27" t="e">
        <f>ELG56/Справочно!ELF$5*1000000</f>
        <v>#DIV/0!</v>
      </c>
      <c r="ELH57" s="27" t="e">
        <f>ELH56/Справочно!ELG$5*1000000</f>
        <v>#DIV/0!</v>
      </c>
      <c r="ELI57" s="27" t="e">
        <f>ELI56/Справочно!ELH$5*1000000</f>
        <v>#DIV/0!</v>
      </c>
      <c r="ELJ57" s="27" t="e">
        <f>ELJ56/Справочно!ELI$5*1000000</f>
        <v>#DIV/0!</v>
      </c>
      <c r="ELK57" s="27" t="e">
        <f>ELK56/Справочно!ELJ$5*1000000</f>
        <v>#DIV/0!</v>
      </c>
      <c r="ELL57" s="27" t="e">
        <f>ELL56/Справочно!ELK$5*1000000</f>
        <v>#DIV/0!</v>
      </c>
      <c r="ELM57" s="27" t="e">
        <f>ELM56/Справочно!ELL$5*1000000</f>
        <v>#DIV/0!</v>
      </c>
      <c r="ELN57" s="27" t="e">
        <f>ELN56/Справочно!ELM$5*1000000</f>
        <v>#DIV/0!</v>
      </c>
      <c r="ELO57" s="27" t="e">
        <f>ELO56/Справочно!ELN$5*1000000</f>
        <v>#DIV/0!</v>
      </c>
      <c r="ELP57" s="27" t="e">
        <f>ELP56/Справочно!ELO$5*1000000</f>
        <v>#DIV/0!</v>
      </c>
      <c r="ELQ57" s="27" t="e">
        <f>ELQ56/Справочно!ELP$5*1000000</f>
        <v>#DIV/0!</v>
      </c>
      <c r="ELR57" s="27" t="e">
        <f>ELR56/Справочно!ELQ$5*1000000</f>
        <v>#DIV/0!</v>
      </c>
      <c r="ELS57" s="27" t="e">
        <f>ELS56/Справочно!ELR$5*1000000</f>
        <v>#DIV/0!</v>
      </c>
      <c r="ELT57" s="27" t="e">
        <f>ELT56/Справочно!ELS$5*1000000</f>
        <v>#DIV/0!</v>
      </c>
      <c r="ELU57" s="27" t="e">
        <f>ELU56/Справочно!ELT$5*1000000</f>
        <v>#DIV/0!</v>
      </c>
      <c r="ELV57" s="27" t="e">
        <f>ELV56/Справочно!ELU$5*1000000</f>
        <v>#DIV/0!</v>
      </c>
      <c r="ELW57" s="27" t="e">
        <f>ELW56/Справочно!ELV$5*1000000</f>
        <v>#DIV/0!</v>
      </c>
      <c r="ELX57" s="27" t="e">
        <f>ELX56/Справочно!ELW$5*1000000</f>
        <v>#DIV/0!</v>
      </c>
      <c r="ELY57" s="27" t="e">
        <f>ELY56/Справочно!ELX$5*1000000</f>
        <v>#DIV/0!</v>
      </c>
      <c r="ELZ57" s="27" t="e">
        <f>ELZ56/Справочно!ELY$5*1000000</f>
        <v>#DIV/0!</v>
      </c>
      <c r="EMA57" s="27" t="e">
        <f>EMA56/Справочно!ELZ$5*1000000</f>
        <v>#DIV/0!</v>
      </c>
      <c r="EMB57" s="27" t="e">
        <f>EMB56/Справочно!EMA$5*1000000</f>
        <v>#DIV/0!</v>
      </c>
      <c r="EMC57" s="27" t="e">
        <f>EMC56/Справочно!EMB$5*1000000</f>
        <v>#DIV/0!</v>
      </c>
      <c r="EMD57" s="27" t="e">
        <f>EMD56/Справочно!EMC$5*1000000</f>
        <v>#DIV/0!</v>
      </c>
      <c r="EME57" s="27" t="e">
        <f>EME56/Справочно!EMD$5*1000000</f>
        <v>#DIV/0!</v>
      </c>
      <c r="EMF57" s="27" t="e">
        <f>EMF56/Справочно!EME$5*1000000</f>
        <v>#DIV/0!</v>
      </c>
      <c r="EMG57" s="27" t="e">
        <f>EMG56/Справочно!EMF$5*1000000</f>
        <v>#DIV/0!</v>
      </c>
      <c r="EMH57" s="27" t="e">
        <f>EMH56/Справочно!EMG$5*1000000</f>
        <v>#DIV/0!</v>
      </c>
      <c r="EMI57" s="27" t="e">
        <f>EMI56/Справочно!EMH$5*1000000</f>
        <v>#DIV/0!</v>
      </c>
      <c r="EMJ57" s="27" t="e">
        <f>EMJ56/Справочно!EMI$5*1000000</f>
        <v>#DIV/0!</v>
      </c>
      <c r="EMK57" s="27" t="e">
        <f>EMK56/Справочно!EMJ$5*1000000</f>
        <v>#DIV/0!</v>
      </c>
      <c r="EML57" s="27" t="e">
        <f>EML56/Справочно!EMK$5*1000000</f>
        <v>#DIV/0!</v>
      </c>
      <c r="EMM57" s="27" t="e">
        <f>EMM56/Справочно!EML$5*1000000</f>
        <v>#DIV/0!</v>
      </c>
      <c r="EMN57" s="27" t="e">
        <f>EMN56/Справочно!EMM$5*1000000</f>
        <v>#DIV/0!</v>
      </c>
      <c r="EMO57" s="27" t="e">
        <f>EMO56/Справочно!EMN$5*1000000</f>
        <v>#DIV/0!</v>
      </c>
      <c r="EMP57" s="27" t="e">
        <f>EMP56/Справочно!EMO$5*1000000</f>
        <v>#DIV/0!</v>
      </c>
      <c r="EMQ57" s="27" t="e">
        <f>EMQ56/Справочно!EMP$5*1000000</f>
        <v>#DIV/0!</v>
      </c>
      <c r="EMR57" s="27" t="e">
        <f>EMR56/Справочно!EMQ$5*1000000</f>
        <v>#DIV/0!</v>
      </c>
      <c r="EMS57" s="27" t="e">
        <f>EMS56/Справочно!EMR$5*1000000</f>
        <v>#DIV/0!</v>
      </c>
      <c r="EMT57" s="27" t="e">
        <f>EMT56/Справочно!EMS$5*1000000</f>
        <v>#DIV/0!</v>
      </c>
      <c r="EMU57" s="27" t="e">
        <f>EMU56/Справочно!EMT$5*1000000</f>
        <v>#DIV/0!</v>
      </c>
      <c r="EMV57" s="27" t="e">
        <f>EMV56/Справочно!EMU$5*1000000</f>
        <v>#DIV/0!</v>
      </c>
      <c r="EMW57" s="27" t="e">
        <f>EMW56/Справочно!EMV$5*1000000</f>
        <v>#DIV/0!</v>
      </c>
      <c r="EMX57" s="27" t="e">
        <f>EMX56/Справочно!EMW$5*1000000</f>
        <v>#DIV/0!</v>
      </c>
      <c r="EMY57" s="27" t="e">
        <f>EMY56/Справочно!EMX$5*1000000</f>
        <v>#DIV/0!</v>
      </c>
      <c r="EMZ57" s="27" t="e">
        <f>EMZ56/Справочно!EMY$5*1000000</f>
        <v>#DIV/0!</v>
      </c>
      <c r="ENA57" s="27" t="e">
        <f>ENA56/Справочно!EMZ$5*1000000</f>
        <v>#DIV/0!</v>
      </c>
      <c r="ENB57" s="27" t="e">
        <f>ENB56/Справочно!ENA$5*1000000</f>
        <v>#DIV/0!</v>
      </c>
      <c r="ENC57" s="27" t="e">
        <f>ENC56/Справочно!ENB$5*1000000</f>
        <v>#DIV/0!</v>
      </c>
      <c r="END57" s="27" t="e">
        <f>END56/Справочно!ENC$5*1000000</f>
        <v>#DIV/0!</v>
      </c>
      <c r="ENE57" s="27" t="e">
        <f>ENE56/Справочно!END$5*1000000</f>
        <v>#DIV/0!</v>
      </c>
      <c r="ENF57" s="27" t="e">
        <f>ENF56/Справочно!ENE$5*1000000</f>
        <v>#DIV/0!</v>
      </c>
      <c r="ENG57" s="27" t="e">
        <f>ENG56/Справочно!ENF$5*1000000</f>
        <v>#DIV/0!</v>
      </c>
      <c r="ENH57" s="27" t="e">
        <f>ENH56/Справочно!ENG$5*1000000</f>
        <v>#DIV/0!</v>
      </c>
      <c r="ENI57" s="27" t="e">
        <f>ENI56/Справочно!ENH$5*1000000</f>
        <v>#DIV/0!</v>
      </c>
      <c r="ENJ57" s="27" t="e">
        <f>ENJ56/Справочно!ENI$5*1000000</f>
        <v>#DIV/0!</v>
      </c>
      <c r="ENK57" s="27" t="e">
        <f>ENK56/Справочно!ENJ$5*1000000</f>
        <v>#DIV/0!</v>
      </c>
      <c r="ENL57" s="27" t="e">
        <f>ENL56/Справочно!ENK$5*1000000</f>
        <v>#DIV/0!</v>
      </c>
      <c r="ENM57" s="27" t="e">
        <f>ENM56/Справочно!ENL$5*1000000</f>
        <v>#DIV/0!</v>
      </c>
      <c r="ENN57" s="27" t="e">
        <f>ENN56/Справочно!ENM$5*1000000</f>
        <v>#DIV/0!</v>
      </c>
      <c r="ENO57" s="27" t="e">
        <f>ENO56/Справочно!ENN$5*1000000</f>
        <v>#DIV/0!</v>
      </c>
      <c r="ENP57" s="27" t="e">
        <f>ENP56/Справочно!ENO$5*1000000</f>
        <v>#DIV/0!</v>
      </c>
      <c r="ENQ57" s="27" t="e">
        <f>ENQ56/Справочно!ENP$5*1000000</f>
        <v>#DIV/0!</v>
      </c>
      <c r="ENR57" s="27" t="e">
        <f>ENR56/Справочно!ENQ$5*1000000</f>
        <v>#DIV/0!</v>
      </c>
      <c r="ENS57" s="27" t="e">
        <f>ENS56/Справочно!ENR$5*1000000</f>
        <v>#DIV/0!</v>
      </c>
      <c r="ENT57" s="27" t="e">
        <f>ENT56/Справочно!ENS$5*1000000</f>
        <v>#DIV/0!</v>
      </c>
      <c r="ENU57" s="27" t="e">
        <f>ENU56/Справочно!ENT$5*1000000</f>
        <v>#DIV/0!</v>
      </c>
      <c r="ENV57" s="27" t="e">
        <f>ENV56/Справочно!ENU$5*1000000</f>
        <v>#DIV/0!</v>
      </c>
      <c r="ENW57" s="27" t="e">
        <f>ENW56/Справочно!ENV$5*1000000</f>
        <v>#DIV/0!</v>
      </c>
      <c r="ENX57" s="27" t="e">
        <f>ENX56/Справочно!ENW$5*1000000</f>
        <v>#DIV/0!</v>
      </c>
      <c r="ENY57" s="27" t="e">
        <f>ENY56/Справочно!ENX$5*1000000</f>
        <v>#DIV/0!</v>
      </c>
      <c r="ENZ57" s="27" t="e">
        <f>ENZ56/Справочно!ENY$5*1000000</f>
        <v>#DIV/0!</v>
      </c>
      <c r="EOA57" s="27" t="e">
        <f>EOA56/Справочно!ENZ$5*1000000</f>
        <v>#DIV/0!</v>
      </c>
      <c r="EOB57" s="27" t="e">
        <f>EOB56/Справочно!EOA$5*1000000</f>
        <v>#DIV/0!</v>
      </c>
      <c r="EOC57" s="27" t="e">
        <f>EOC56/Справочно!EOB$5*1000000</f>
        <v>#DIV/0!</v>
      </c>
      <c r="EOD57" s="27" t="e">
        <f>EOD56/Справочно!EOC$5*1000000</f>
        <v>#DIV/0!</v>
      </c>
      <c r="EOE57" s="27" t="e">
        <f>EOE56/Справочно!EOD$5*1000000</f>
        <v>#DIV/0!</v>
      </c>
      <c r="EOF57" s="27" t="e">
        <f>EOF56/Справочно!EOE$5*1000000</f>
        <v>#DIV/0!</v>
      </c>
      <c r="EOG57" s="27" t="e">
        <f>EOG56/Справочно!EOF$5*1000000</f>
        <v>#DIV/0!</v>
      </c>
      <c r="EOH57" s="27" t="e">
        <f>EOH56/Справочно!EOG$5*1000000</f>
        <v>#DIV/0!</v>
      </c>
      <c r="EOI57" s="27" t="e">
        <f>EOI56/Справочно!EOH$5*1000000</f>
        <v>#DIV/0!</v>
      </c>
      <c r="EOJ57" s="27" t="e">
        <f>EOJ56/Справочно!EOI$5*1000000</f>
        <v>#DIV/0!</v>
      </c>
      <c r="EOK57" s="27" t="e">
        <f>EOK56/Справочно!EOJ$5*1000000</f>
        <v>#DIV/0!</v>
      </c>
      <c r="EOL57" s="27" t="e">
        <f>EOL56/Справочно!EOK$5*1000000</f>
        <v>#DIV/0!</v>
      </c>
      <c r="EOM57" s="27" t="e">
        <f>EOM56/Справочно!EOL$5*1000000</f>
        <v>#DIV/0!</v>
      </c>
      <c r="EON57" s="27" t="e">
        <f>EON56/Справочно!EOM$5*1000000</f>
        <v>#DIV/0!</v>
      </c>
      <c r="EOO57" s="27" t="e">
        <f>EOO56/Справочно!EON$5*1000000</f>
        <v>#DIV/0!</v>
      </c>
      <c r="EOP57" s="27" t="e">
        <f>EOP56/Справочно!EOO$5*1000000</f>
        <v>#DIV/0!</v>
      </c>
      <c r="EOQ57" s="27" t="e">
        <f>EOQ56/Справочно!EOP$5*1000000</f>
        <v>#DIV/0!</v>
      </c>
      <c r="EOR57" s="27" t="e">
        <f>EOR56/Справочно!EOQ$5*1000000</f>
        <v>#DIV/0!</v>
      </c>
      <c r="EOS57" s="27" t="e">
        <f>EOS56/Справочно!EOR$5*1000000</f>
        <v>#DIV/0!</v>
      </c>
      <c r="EOT57" s="27" t="e">
        <f>EOT56/Справочно!EOS$5*1000000</f>
        <v>#DIV/0!</v>
      </c>
      <c r="EOU57" s="27" t="e">
        <f>EOU56/Справочно!EOT$5*1000000</f>
        <v>#DIV/0!</v>
      </c>
      <c r="EOV57" s="27" t="e">
        <f>EOV56/Справочно!EOU$5*1000000</f>
        <v>#DIV/0!</v>
      </c>
      <c r="EOW57" s="27" t="e">
        <f>EOW56/Справочно!EOV$5*1000000</f>
        <v>#DIV/0!</v>
      </c>
      <c r="EOX57" s="27" t="e">
        <f>EOX56/Справочно!EOW$5*1000000</f>
        <v>#DIV/0!</v>
      </c>
      <c r="EOY57" s="27" t="e">
        <f>EOY56/Справочно!EOX$5*1000000</f>
        <v>#DIV/0!</v>
      </c>
      <c r="EOZ57" s="27" t="e">
        <f>EOZ56/Справочно!EOY$5*1000000</f>
        <v>#DIV/0!</v>
      </c>
      <c r="EPA57" s="27" t="e">
        <f>EPA56/Справочно!EOZ$5*1000000</f>
        <v>#DIV/0!</v>
      </c>
      <c r="EPB57" s="27" t="e">
        <f>EPB56/Справочно!EPA$5*1000000</f>
        <v>#DIV/0!</v>
      </c>
      <c r="EPC57" s="27" t="e">
        <f>EPC56/Справочно!EPB$5*1000000</f>
        <v>#DIV/0!</v>
      </c>
      <c r="EPD57" s="27" t="e">
        <f>EPD56/Справочно!EPC$5*1000000</f>
        <v>#DIV/0!</v>
      </c>
      <c r="EPE57" s="27" t="e">
        <f>EPE56/Справочно!EPD$5*1000000</f>
        <v>#DIV/0!</v>
      </c>
      <c r="EPF57" s="27" t="e">
        <f>EPF56/Справочно!EPE$5*1000000</f>
        <v>#DIV/0!</v>
      </c>
      <c r="EPG57" s="27" t="e">
        <f>EPG56/Справочно!EPF$5*1000000</f>
        <v>#DIV/0!</v>
      </c>
      <c r="EPH57" s="27" t="e">
        <f>EPH56/Справочно!EPG$5*1000000</f>
        <v>#DIV/0!</v>
      </c>
      <c r="EPI57" s="27" t="e">
        <f>EPI56/Справочно!EPH$5*1000000</f>
        <v>#DIV/0!</v>
      </c>
      <c r="EPJ57" s="27" t="e">
        <f>EPJ56/Справочно!EPI$5*1000000</f>
        <v>#DIV/0!</v>
      </c>
      <c r="EPK57" s="27" t="e">
        <f>EPK56/Справочно!EPJ$5*1000000</f>
        <v>#DIV/0!</v>
      </c>
      <c r="EPL57" s="27" t="e">
        <f>EPL56/Справочно!EPK$5*1000000</f>
        <v>#DIV/0!</v>
      </c>
      <c r="EPM57" s="27" t="e">
        <f>EPM56/Справочно!EPL$5*1000000</f>
        <v>#DIV/0!</v>
      </c>
      <c r="EPN57" s="27" t="e">
        <f>EPN56/Справочно!EPM$5*1000000</f>
        <v>#DIV/0!</v>
      </c>
      <c r="EPO57" s="27" t="e">
        <f>EPO56/Справочно!EPN$5*1000000</f>
        <v>#DIV/0!</v>
      </c>
      <c r="EPP57" s="27" t="e">
        <f>EPP56/Справочно!EPO$5*1000000</f>
        <v>#DIV/0!</v>
      </c>
      <c r="EPQ57" s="27" t="e">
        <f>EPQ56/Справочно!EPP$5*1000000</f>
        <v>#DIV/0!</v>
      </c>
      <c r="EPR57" s="27" t="e">
        <f>EPR56/Справочно!EPQ$5*1000000</f>
        <v>#DIV/0!</v>
      </c>
      <c r="EPS57" s="27" t="e">
        <f>EPS56/Справочно!EPR$5*1000000</f>
        <v>#DIV/0!</v>
      </c>
      <c r="EPT57" s="27" t="e">
        <f>EPT56/Справочно!EPS$5*1000000</f>
        <v>#DIV/0!</v>
      </c>
      <c r="EPU57" s="27" t="e">
        <f>EPU56/Справочно!EPT$5*1000000</f>
        <v>#DIV/0!</v>
      </c>
      <c r="EPV57" s="27" t="e">
        <f>EPV56/Справочно!EPU$5*1000000</f>
        <v>#DIV/0!</v>
      </c>
      <c r="EPW57" s="27" t="e">
        <f>EPW56/Справочно!EPV$5*1000000</f>
        <v>#DIV/0!</v>
      </c>
      <c r="EPX57" s="27" t="e">
        <f>EPX56/Справочно!EPW$5*1000000</f>
        <v>#DIV/0!</v>
      </c>
      <c r="EPY57" s="27" t="e">
        <f>EPY56/Справочно!EPX$5*1000000</f>
        <v>#DIV/0!</v>
      </c>
      <c r="EPZ57" s="27" t="e">
        <f>EPZ56/Справочно!EPY$5*1000000</f>
        <v>#DIV/0!</v>
      </c>
      <c r="EQA57" s="27" t="e">
        <f>EQA56/Справочно!EPZ$5*1000000</f>
        <v>#DIV/0!</v>
      </c>
      <c r="EQB57" s="27" t="e">
        <f>EQB56/Справочно!EQA$5*1000000</f>
        <v>#DIV/0!</v>
      </c>
      <c r="EQC57" s="27" t="e">
        <f>EQC56/Справочно!EQB$5*1000000</f>
        <v>#DIV/0!</v>
      </c>
      <c r="EQD57" s="27" t="e">
        <f>EQD56/Справочно!EQC$5*1000000</f>
        <v>#DIV/0!</v>
      </c>
      <c r="EQE57" s="27" t="e">
        <f>EQE56/Справочно!EQD$5*1000000</f>
        <v>#DIV/0!</v>
      </c>
      <c r="EQF57" s="27" t="e">
        <f>EQF56/Справочно!EQE$5*1000000</f>
        <v>#DIV/0!</v>
      </c>
      <c r="EQG57" s="27" t="e">
        <f>EQG56/Справочно!EQF$5*1000000</f>
        <v>#DIV/0!</v>
      </c>
      <c r="EQH57" s="27" t="e">
        <f>EQH56/Справочно!EQG$5*1000000</f>
        <v>#DIV/0!</v>
      </c>
      <c r="EQI57" s="27" t="e">
        <f>EQI56/Справочно!EQH$5*1000000</f>
        <v>#DIV/0!</v>
      </c>
      <c r="EQJ57" s="27" t="e">
        <f>EQJ56/Справочно!EQI$5*1000000</f>
        <v>#DIV/0!</v>
      </c>
      <c r="EQK57" s="27" t="e">
        <f>EQK56/Справочно!EQJ$5*1000000</f>
        <v>#DIV/0!</v>
      </c>
      <c r="EQL57" s="27" t="e">
        <f>EQL56/Справочно!EQK$5*1000000</f>
        <v>#DIV/0!</v>
      </c>
      <c r="EQM57" s="27" t="e">
        <f>EQM56/Справочно!EQL$5*1000000</f>
        <v>#DIV/0!</v>
      </c>
      <c r="EQN57" s="27" t="e">
        <f>EQN56/Справочно!EQM$5*1000000</f>
        <v>#DIV/0!</v>
      </c>
      <c r="EQO57" s="27" t="e">
        <f>EQO56/Справочно!EQN$5*1000000</f>
        <v>#DIV/0!</v>
      </c>
      <c r="EQP57" s="27" t="e">
        <f>EQP56/Справочно!EQO$5*1000000</f>
        <v>#DIV/0!</v>
      </c>
      <c r="EQQ57" s="27" t="e">
        <f>EQQ56/Справочно!EQP$5*1000000</f>
        <v>#DIV/0!</v>
      </c>
      <c r="EQR57" s="27" t="e">
        <f>EQR56/Справочно!EQQ$5*1000000</f>
        <v>#DIV/0!</v>
      </c>
      <c r="EQS57" s="27" t="e">
        <f>EQS56/Справочно!EQR$5*1000000</f>
        <v>#DIV/0!</v>
      </c>
      <c r="EQT57" s="27" t="e">
        <f>EQT56/Справочно!EQS$5*1000000</f>
        <v>#DIV/0!</v>
      </c>
      <c r="EQU57" s="27" t="e">
        <f>EQU56/Справочно!EQT$5*1000000</f>
        <v>#DIV/0!</v>
      </c>
      <c r="EQV57" s="27" t="e">
        <f>EQV56/Справочно!EQU$5*1000000</f>
        <v>#DIV/0!</v>
      </c>
      <c r="EQW57" s="27" t="e">
        <f>EQW56/Справочно!EQV$5*1000000</f>
        <v>#DIV/0!</v>
      </c>
      <c r="EQX57" s="27" t="e">
        <f>EQX56/Справочно!EQW$5*1000000</f>
        <v>#DIV/0!</v>
      </c>
      <c r="EQY57" s="27" t="e">
        <f>EQY56/Справочно!EQX$5*1000000</f>
        <v>#DIV/0!</v>
      </c>
      <c r="EQZ57" s="27" t="e">
        <f>EQZ56/Справочно!EQY$5*1000000</f>
        <v>#DIV/0!</v>
      </c>
      <c r="ERA57" s="27" t="e">
        <f>ERA56/Справочно!EQZ$5*1000000</f>
        <v>#DIV/0!</v>
      </c>
      <c r="ERB57" s="27" t="e">
        <f>ERB56/Справочно!ERA$5*1000000</f>
        <v>#DIV/0!</v>
      </c>
      <c r="ERC57" s="27" t="e">
        <f>ERC56/Справочно!ERB$5*1000000</f>
        <v>#DIV/0!</v>
      </c>
      <c r="ERD57" s="27" t="e">
        <f>ERD56/Справочно!ERC$5*1000000</f>
        <v>#DIV/0!</v>
      </c>
      <c r="ERE57" s="27" t="e">
        <f>ERE56/Справочно!ERD$5*1000000</f>
        <v>#DIV/0!</v>
      </c>
      <c r="ERF57" s="27" t="e">
        <f>ERF56/Справочно!ERE$5*1000000</f>
        <v>#DIV/0!</v>
      </c>
      <c r="ERG57" s="27" t="e">
        <f>ERG56/Справочно!ERF$5*1000000</f>
        <v>#DIV/0!</v>
      </c>
      <c r="ERH57" s="27" t="e">
        <f>ERH56/Справочно!ERG$5*1000000</f>
        <v>#DIV/0!</v>
      </c>
      <c r="ERI57" s="27" t="e">
        <f>ERI56/Справочно!ERH$5*1000000</f>
        <v>#DIV/0!</v>
      </c>
      <c r="ERJ57" s="27" t="e">
        <f>ERJ56/Справочно!ERI$5*1000000</f>
        <v>#DIV/0!</v>
      </c>
      <c r="ERK57" s="27" t="e">
        <f>ERK56/Справочно!ERJ$5*1000000</f>
        <v>#DIV/0!</v>
      </c>
      <c r="ERL57" s="27" t="e">
        <f>ERL56/Справочно!ERK$5*1000000</f>
        <v>#DIV/0!</v>
      </c>
      <c r="ERM57" s="27" t="e">
        <f>ERM56/Справочно!ERL$5*1000000</f>
        <v>#DIV/0!</v>
      </c>
      <c r="ERN57" s="27" t="e">
        <f>ERN56/Справочно!ERM$5*1000000</f>
        <v>#DIV/0!</v>
      </c>
      <c r="ERO57" s="27" t="e">
        <f>ERO56/Справочно!ERN$5*1000000</f>
        <v>#DIV/0!</v>
      </c>
      <c r="ERP57" s="27" t="e">
        <f>ERP56/Справочно!ERO$5*1000000</f>
        <v>#DIV/0!</v>
      </c>
      <c r="ERQ57" s="27" t="e">
        <f>ERQ56/Справочно!ERP$5*1000000</f>
        <v>#DIV/0!</v>
      </c>
      <c r="ERR57" s="27" t="e">
        <f>ERR56/Справочно!ERQ$5*1000000</f>
        <v>#DIV/0!</v>
      </c>
      <c r="ERS57" s="27" t="e">
        <f>ERS56/Справочно!ERR$5*1000000</f>
        <v>#DIV/0!</v>
      </c>
      <c r="ERT57" s="27" t="e">
        <f>ERT56/Справочно!ERS$5*1000000</f>
        <v>#DIV/0!</v>
      </c>
      <c r="ERU57" s="27" t="e">
        <f>ERU56/Справочно!ERT$5*1000000</f>
        <v>#DIV/0!</v>
      </c>
      <c r="ERV57" s="27" t="e">
        <f>ERV56/Справочно!ERU$5*1000000</f>
        <v>#DIV/0!</v>
      </c>
      <c r="ERW57" s="27" t="e">
        <f>ERW56/Справочно!ERV$5*1000000</f>
        <v>#DIV/0!</v>
      </c>
      <c r="ERX57" s="27" t="e">
        <f>ERX56/Справочно!ERW$5*1000000</f>
        <v>#DIV/0!</v>
      </c>
      <c r="ERY57" s="27" t="e">
        <f>ERY56/Справочно!ERX$5*1000000</f>
        <v>#DIV/0!</v>
      </c>
      <c r="ERZ57" s="27" t="e">
        <f>ERZ56/Справочно!ERY$5*1000000</f>
        <v>#DIV/0!</v>
      </c>
      <c r="ESA57" s="27" t="e">
        <f>ESA56/Справочно!ERZ$5*1000000</f>
        <v>#DIV/0!</v>
      </c>
      <c r="ESB57" s="27" t="e">
        <f>ESB56/Справочно!ESA$5*1000000</f>
        <v>#DIV/0!</v>
      </c>
      <c r="ESC57" s="27" t="e">
        <f>ESC56/Справочно!ESB$5*1000000</f>
        <v>#DIV/0!</v>
      </c>
      <c r="ESD57" s="27" t="e">
        <f>ESD56/Справочно!ESC$5*1000000</f>
        <v>#DIV/0!</v>
      </c>
      <c r="ESE57" s="27" t="e">
        <f>ESE56/Справочно!ESD$5*1000000</f>
        <v>#DIV/0!</v>
      </c>
      <c r="ESF57" s="27" t="e">
        <f>ESF56/Справочно!ESE$5*1000000</f>
        <v>#DIV/0!</v>
      </c>
      <c r="ESG57" s="27" t="e">
        <f>ESG56/Справочно!ESF$5*1000000</f>
        <v>#DIV/0!</v>
      </c>
      <c r="ESH57" s="27" t="e">
        <f>ESH56/Справочно!ESG$5*1000000</f>
        <v>#DIV/0!</v>
      </c>
      <c r="ESI57" s="27" t="e">
        <f>ESI56/Справочно!ESH$5*1000000</f>
        <v>#DIV/0!</v>
      </c>
      <c r="ESJ57" s="27" t="e">
        <f>ESJ56/Справочно!ESI$5*1000000</f>
        <v>#DIV/0!</v>
      </c>
      <c r="ESK57" s="27" t="e">
        <f>ESK56/Справочно!ESJ$5*1000000</f>
        <v>#DIV/0!</v>
      </c>
      <c r="ESL57" s="27" t="e">
        <f>ESL56/Справочно!ESK$5*1000000</f>
        <v>#DIV/0!</v>
      </c>
      <c r="ESM57" s="27" t="e">
        <f>ESM56/Справочно!ESL$5*1000000</f>
        <v>#DIV/0!</v>
      </c>
      <c r="ESN57" s="27" t="e">
        <f>ESN56/Справочно!ESM$5*1000000</f>
        <v>#DIV/0!</v>
      </c>
      <c r="ESO57" s="27" t="e">
        <f>ESO56/Справочно!ESN$5*1000000</f>
        <v>#DIV/0!</v>
      </c>
      <c r="ESP57" s="27" t="e">
        <f>ESP56/Справочно!ESO$5*1000000</f>
        <v>#DIV/0!</v>
      </c>
      <c r="ESQ57" s="27" t="e">
        <f>ESQ56/Справочно!ESP$5*1000000</f>
        <v>#DIV/0!</v>
      </c>
      <c r="ESR57" s="27" t="e">
        <f>ESR56/Справочно!ESQ$5*1000000</f>
        <v>#DIV/0!</v>
      </c>
      <c r="ESS57" s="27" t="e">
        <f>ESS56/Справочно!ESR$5*1000000</f>
        <v>#DIV/0!</v>
      </c>
      <c r="EST57" s="27" t="e">
        <f>EST56/Справочно!ESS$5*1000000</f>
        <v>#DIV/0!</v>
      </c>
      <c r="ESU57" s="27" t="e">
        <f>ESU56/Справочно!EST$5*1000000</f>
        <v>#DIV/0!</v>
      </c>
      <c r="ESV57" s="27" t="e">
        <f>ESV56/Справочно!ESU$5*1000000</f>
        <v>#DIV/0!</v>
      </c>
      <c r="ESW57" s="27" t="e">
        <f>ESW56/Справочно!ESV$5*1000000</f>
        <v>#DIV/0!</v>
      </c>
      <c r="ESX57" s="27" t="e">
        <f>ESX56/Справочно!ESW$5*1000000</f>
        <v>#DIV/0!</v>
      </c>
      <c r="ESY57" s="27" t="e">
        <f>ESY56/Справочно!ESX$5*1000000</f>
        <v>#DIV/0!</v>
      </c>
      <c r="ESZ57" s="27" t="e">
        <f>ESZ56/Справочно!ESY$5*1000000</f>
        <v>#DIV/0!</v>
      </c>
      <c r="ETA57" s="27" t="e">
        <f>ETA56/Справочно!ESZ$5*1000000</f>
        <v>#DIV/0!</v>
      </c>
      <c r="ETB57" s="27" t="e">
        <f>ETB56/Справочно!ETA$5*1000000</f>
        <v>#DIV/0!</v>
      </c>
      <c r="ETC57" s="27" t="e">
        <f>ETC56/Справочно!ETB$5*1000000</f>
        <v>#DIV/0!</v>
      </c>
      <c r="ETD57" s="27" t="e">
        <f>ETD56/Справочно!ETC$5*1000000</f>
        <v>#DIV/0!</v>
      </c>
      <c r="ETE57" s="27" t="e">
        <f>ETE56/Справочно!ETD$5*1000000</f>
        <v>#DIV/0!</v>
      </c>
      <c r="ETF57" s="27" t="e">
        <f>ETF56/Справочно!ETE$5*1000000</f>
        <v>#DIV/0!</v>
      </c>
      <c r="ETG57" s="27" t="e">
        <f>ETG56/Справочно!ETF$5*1000000</f>
        <v>#DIV/0!</v>
      </c>
      <c r="ETH57" s="27" t="e">
        <f>ETH56/Справочно!ETG$5*1000000</f>
        <v>#DIV/0!</v>
      </c>
      <c r="ETI57" s="27" t="e">
        <f>ETI56/Справочно!ETH$5*1000000</f>
        <v>#DIV/0!</v>
      </c>
      <c r="ETJ57" s="27" t="e">
        <f>ETJ56/Справочно!ETI$5*1000000</f>
        <v>#DIV/0!</v>
      </c>
      <c r="ETK57" s="27" t="e">
        <f>ETK56/Справочно!ETJ$5*1000000</f>
        <v>#DIV/0!</v>
      </c>
      <c r="ETL57" s="27" t="e">
        <f>ETL56/Справочно!ETK$5*1000000</f>
        <v>#DIV/0!</v>
      </c>
      <c r="ETM57" s="27" t="e">
        <f>ETM56/Справочно!ETL$5*1000000</f>
        <v>#DIV/0!</v>
      </c>
      <c r="ETN57" s="27" t="e">
        <f>ETN56/Справочно!ETM$5*1000000</f>
        <v>#DIV/0!</v>
      </c>
      <c r="ETO57" s="27" t="e">
        <f>ETO56/Справочно!ETN$5*1000000</f>
        <v>#DIV/0!</v>
      </c>
      <c r="ETP57" s="27" t="e">
        <f>ETP56/Справочно!ETO$5*1000000</f>
        <v>#DIV/0!</v>
      </c>
      <c r="ETQ57" s="27" t="e">
        <f>ETQ56/Справочно!ETP$5*1000000</f>
        <v>#DIV/0!</v>
      </c>
      <c r="ETR57" s="27" t="e">
        <f>ETR56/Справочно!ETQ$5*1000000</f>
        <v>#DIV/0!</v>
      </c>
      <c r="ETS57" s="27" t="e">
        <f>ETS56/Справочно!ETR$5*1000000</f>
        <v>#DIV/0!</v>
      </c>
      <c r="ETT57" s="27" t="e">
        <f>ETT56/Справочно!ETS$5*1000000</f>
        <v>#DIV/0!</v>
      </c>
      <c r="ETU57" s="27" t="e">
        <f>ETU56/Справочно!ETT$5*1000000</f>
        <v>#DIV/0!</v>
      </c>
      <c r="ETV57" s="27" t="e">
        <f>ETV56/Справочно!ETU$5*1000000</f>
        <v>#DIV/0!</v>
      </c>
      <c r="ETW57" s="27" t="e">
        <f>ETW56/Справочно!ETV$5*1000000</f>
        <v>#DIV/0!</v>
      </c>
      <c r="ETX57" s="27" t="e">
        <f>ETX56/Справочно!ETW$5*1000000</f>
        <v>#DIV/0!</v>
      </c>
      <c r="ETY57" s="27" t="e">
        <f>ETY56/Справочно!ETX$5*1000000</f>
        <v>#DIV/0!</v>
      </c>
      <c r="ETZ57" s="27" t="e">
        <f>ETZ56/Справочно!ETY$5*1000000</f>
        <v>#DIV/0!</v>
      </c>
      <c r="EUA57" s="27" t="e">
        <f>EUA56/Справочно!ETZ$5*1000000</f>
        <v>#DIV/0!</v>
      </c>
      <c r="EUB57" s="27" t="e">
        <f>EUB56/Справочно!EUA$5*1000000</f>
        <v>#DIV/0!</v>
      </c>
      <c r="EUC57" s="27" t="e">
        <f>EUC56/Справочно!EUB$5*1000000</f>
        <v>#DIV/0!</v>
      </c>
      <c r="EUD57" s="27" t="e">
        <f>EUD56/Справочно!EUC$5*1000000</f>
        <v>#DIV/0!</v>
      </c>
      <c r="EUE57" s="27" t="e">
        <f>EUE56/Справочно!EUD$5*1000000</f>
        <v>#DIV/0!</v>
      </c>
      <c r="EUF57" s="27" t="e">
        <f>EUF56/Справочно!EUE$5*1000000</f>
        <v>#DIV/0!</v>
      </c>
      <c r="EUG57" s="27" t="e">
        <f>EUG56/Справочно!EUF$5*1000000</f>
        <v>#DIV/0!</v>
      </c>
      <c r="EUH57" s="27" t="e">
        <f>EUH56/Справочно!EUG$5*1000000</f>
        <v>#DIV/0!</v>
      </c>
      <c r="EUI57" s="27" t="e">
        <f>EUI56/Справочно!EUH$5*1000000</f>
        <v>#DIV/0!</v>
      </c>
      <c r="EUJ57" s="27" t="e">
        <f>EUJ56/Справочно!EUI$5*1000000</f>
        <v>#DIV/0!</v>
      </c>
      <c r="EUK57" s="27" t="e">
        <f>EUK56/Справочно!EUJ$5*1000000</f>
        <v>#DIV/0!</v>
      </c>
      <c r="EUL57" s="27" t="e">
        <f>EUL56/Справочно!EUK$5*1000000</f>
        <v>#DIV/0!</v>
      </c>
      <c r="EUM57" s="27" t="e">
        <f>EUM56/Справочно!EUL$5*1000000</f>
        <v>#DIV/0!</v>
      </c>
      <c r="EUN57" s="27" t="e">
        <f>EUN56/Справочно!EUM$5*1000000</f>
        <v>#DIV/0!</v>
      </c>
      <c r="EUO57" s="27" t="e">
        <f>EUO56/Справочно!EUN$5*1000000</f>
        <v>#DIV/0!</v>
      </c>
      <c r="EUP57" s="27" t="e">
        <f>EUP56/Справочно!EUO$5*1000000</f>
        <v>#DIV/0!</v>
      </c>
      <c r="EUQ57" s="27" t="e">
        <f>EUQ56/Справочно!EUP$5*1000000</f>
        <v>#DIV/0!</v>
      </c>
      <c r="EUR57" s="27" t="e">
        <f>EUR56/Справочно!EUQ$5*1000000</f>
        <v>#DIV/0!</v>
      </c>
      <c r="EUS57" s="27" t="e">
        <f>EUS56/Справочно!EUR$5*1000000</f>
        <v>#DIV/0!</v>
      </c>
      <c r="EUT57" s="27" t="e">
        <f>EUT56/Справочно!EUS$5*1000000</f>
        <v>#DIV/0!</v>
      </c>
      <c r="EUU57" s="27" t="e">
        <f>EUU56/Справочно!EUT$5*1000000</f>
        <v>#DIV/0!</v>
      </c>
      <c r="EUV57" s="27" t="e">
        <f>EUV56/Справочно!EUU$5*1000000</f>
        <v>#DIV/0!</v>
      </c>
      <c r="EUW57" s="27" t="e">
        <f>EUW56/Справочно!EUV$5*1000000</f>
        <v>#DIV/0!</v>
      </c>
      <c r="EUX57" s="27" t="e">
        <f>EUX56/Справочно!EUW$5*1000000</f>
        <v>#DIV/0!</v>
      </c>
      <c r="EUY57" s="27" t="e">
        <f>EUY56/Справочно!EUX$5*1000000</f>
        <v>#DIV/0!</v>
      </c>
      <c r="EUZ57" s="27" t="e">
        <f>EUZ56/Справочно!EUY$5*1000000</f>
        <v>#DIV/0!</v>
      </c>
      <c r="EVA57" s="27" t="e">
        <f>EVA56/Справочно!EUZ$5*1000000</f>
        <v>#DIV/0!</v>
      </c>
      <c r="EVB57" s="27" t="e">
        <f>EVB56/Справочно!EVA$5*1000000</f>
        <v>#DIV/0!</v>
      </c>
      <c r="EVC57" s="27" t="e">
        <f>EVC56/Справочно!EVB$5*1000000</f>
        <v>#DIV/0!</v>
      </c>
      <c r="EVD57" s="27" t="e">
        <f>EVD56/Справочно!EVC$5*1000000</f>
        <v>#DIV/0!</v>
      </c>
      <c r="EVE57" s="27" t="e">
        <f>EVE56/Справочно!EVD$5*1000000</f>
        <v>#DIV/0!</v>
      </c>
      <c r="EVF57" s="27" t="e">
        <f>EVF56/Справочно!EVE$5*1000000</f>
        <v>#DIV/0!</v>
      </c>
      <c r="EVG57" s="27" t="e">
        <f>EVG56/Справочно!EVF$5*1000000</f>
        <v>#DIV/0!</v>
      </c>
      <c r="EVH57" s="27" t="e">
        <f>EVH56/Справочно!EVG$5*1000000</f>
        <v>#DIV/0!</v>
      </c>
      <c r="EVI57" s="27" t="e">
        <f>EVI56/Справочно!EVH$5*1000000</f>
        <v>#DIV/0!</v>
      </c>
      <c r="EVJ57" s="27" t="e">
        <f>EVJ56/Справочно!EVI$5*1000000</f>
        <v>#DIV/0!</v>
      </c>
      <c r="EVK57" s="27" t="e">
        <f>EVK56/Справочно!EVJ$5*1000000</f>
        <v>#DIV/0!</v>
      </c>
      <c r="EVL57" s="27" t="e">
        <f>EVL56/Справочно!EVK$5*1000000</f>
        <v>#DIV/0!</v>
      </c>
      <c r="EVM57" s="27" t="e">
        <f>EVM56/Справочно!EVL$5*1000000</f>
        <v>#DIV/0!</v>
      </c>
      <c r="EVN57" s="27" t="e">
        <f>EVN56/Справочно!EVM$5*1000000</f>
        <v>#DIV/0!</v>
      </c>
      <c r="EVO57" s="27" t="e">
        <f>EVO56/Справочно!EVN$5*1000000</f>
        <v>#DIV/0!</v>
      </c>
      <c r="EVP57" s="27" t="e">
        <f>EVP56/Справочно!EVO$5*1000000</f>
        <v>#DIV/0!</v>
      </c>
      <c r="EVQ57" s="27" t="e">
        <f>EVQ56/Справочно!EVP$5*1000000</f>
        <v>#DIV/0!</v>
      </c>
      <c r="EVR57" s="27" t="e">
        <f>EVR56/Справочно!EVQ$5*1000000</f>
        <v>#DIV/0!</v>
      </c>
      <c r="EVS57" s="27" t="e">
        <f>EVS56/Справочно!EVR$5*1000000</f>
        <v>#DIV/0!</v>
      </c>
      <c r="EVT57" s="27" t="e">
        <f>EVT56/Справочно!EVS$5*1000000</f>
        <v>#DIV/0!</v>
      </c>
      <c r="EVU57" s="27" t="e">
        <f>EVU56/Справочно!EVT$5*1000000</f>
        <v>#DIV/0!</v>
      </c>
      <c r="EVV57" s="27" t="e">
        <f>EVV56/Справочно!EVU$5*1000000</f>
        <v>#DIV/0!</v>
      </c>
      <c r="EVW57" s="27" t="e">
        <f>EVW56/Справочно!EVV$5*1000000</f>
        <v>#DIV/0!</v>
      </c>
      <c r="EVX57" s="27" t="e">
        <f>EVX56/Справочно!EVW$5*1000000</f>
        <v>#DIV/0!</v>
      </c>
      <c r="EVY57" s="27" t="e">
        <f>EVY56/Справочно!EVX$5*1000000</f>
        <v>#DIV/0!</v>
      </c>
      <c r="EVZ57" s="27" t="e">
        <f>EVZ56/Справочно!EVY$5*1000000</f>
        <v>#DIV/0!</v>
      </c>
      <c r="EWA57" s="27" t="e">
        <f>EWA56/Справочно!EVZ$5*1000000</f>
        <v>#DIV/0!</v>
      </c>
      <c r="EWB57" s="27" t="e">
        <f>EWB56/Справочно!EWA$5*1000000</f>
        <v>#DIV/0!</v>
      </c>
      <c r="EWC57" s="27" t="e">
        <f>EWC56/Справочно!EWB$5*1000000</f>
        <v>#DIV/0!</v>
      </c>
      <c r="EWD57" s="27" t="e">
        <f>EWD56/Справочно!EWC$5*1000000</f>
        <v>#DIV/0!</v>
      </c>
      <c r="EWE57" s="27" t="e">
        <f>EWE56/Справочно!EWD$5*1000000</f>
        <v>#DIV/0!</v>
      </c>
      <c r="EWF57" s="27" t="e">
        <f>EWF56/Справочно!EWE$5*1000000</f>
        <v>#DIV/0!</v>
      </c>
      <c r="EWG57" s="27" t="e">
        <f>EWG56/Справочно!EWF$5*1000000</f>
        <v>#DIV/0!</v>
      </c>
      <c r="EWH57" s="27" t="e">
        <f>EWH56/Справочно!EWG$5*1000000</f>
        <v>#DIV/0!</v>
      </c>
      <c r="EWI57" s="27" t="e">
        <f>EWI56/Справочно!EWH$5*1000000</f>
        <v>#DIV/0!</v>
      </c>
      <c r="EWJ57" s="27" t="e">
        <f>EWJ56/Справочно!EWI$5*1000000</f>
        <v>#DIV/0!</v>
      </c>
      <c r="EWK57" s="27" t="e">
        <f>EWK56/Справочно!EWJ$5*1000000</f>
        <v>#DIV/0!</v>
      </c>
      <c r="EWL57" s="27" t="e">
        <f>EWL56/Справочно!EWK$5*1000000</f>
        <v>#DIV/0!</v>
      </c>
      <c r="EWM57" s="27" t="e">
        <f>EWM56/Справочно!EWL$5*1000000</f>
        <v>#DIV/0!</v>
      </c>
      <c r="EWN57" s="27" t="e">
        <f>EWN56/Справочно!EWM$5*1000000</f>
        <v>#DIV/0!</v>
      </c>
      <c r="EWO57" s="27" t="e">
        <f>EWO56/Справочно!EWN$5*1000000</f>
        <v>#DIV/0!</v>
      </c>
      <c r="EWP57" s="27" t="e">
        <f>EWP56/Справочно!EWO$5*1000000</f>
        <v>#DIV/0!</v>
      </c>
      <c r="EWQ57" s="27" t="e">
        <f>EWQ56/Справочно!EWP$5*1000000</f>
        <v>#DIV/0!</v>
      </c>
      <c r="EWR57" s="27" t="e">
        <f>EWR56/Справочно!EWQ$5*1000000</f>
        <v>#DIV/0!</v>
      </c>
      <c r="EWS57" s="27" t="e">
        <f>EWS56/Справочно!EWR$5*1000000</f>
        <v>#DIV/0!</v>
      </c>
      <c r="EWT57" s="27" t="e">
        <f>EWT56/Справочно!EWS$5*1000000</f>
        <v>#DIV/0!</v>
      </c>
      <c r="EWU57" s="27" t="e">
        <f>EWU56/Справочно!EWT$5*1000000</f>
        <v>#DIV/0!</v>
      </c>
      <c r="EWV57" s="27" t="e">
        <f>EWV56/Справочно!EWU$5*1000000</f>
        <v>#DIV/0!</v>
      </c>
      <c r="EWW57" s="27" t="e">
        <f>EWW56/Справочно!EWV$5*1000000</f>
        <v>#DIV/0!</v>
      </c>
      <c r="EWX57" s="27" t="e">
        <f>EWX56/Справочно!EWW$5*1000000</f>
        <v>#DIV/0!</v>
      </c>
      <c r="EWY57" s="27" t="e">
        <f>EWY56/Справочно!EWX$5*1000000</f>
        <v>#DIV/0!</v>
      </c>
      <c r="EWZ57" s="27" t="e">
        <f>EWZ56/Справочно!EWY$5*1000000</f>
        <v>#DIV/0!</v>
      </c>
      <c r="EXA57" s="27" t="e">
        <f>EXA56/Справочно!EWZ$5*1000000</f>
        <v>#DIV/0!</v>
      </c>
      <c r="EXB57" s="27" t="e">
        <f>EXB56/Справочно!EXA$5*1000000</f>
        <v>#DIV/0!</v>
      </c>
      <c r="EXC57" s="27" t="e">
        <f>EXC56/Справочно!EXB$5*1000000</f>
        <v>#DIV/0!</v>
      </c>
      <c r="EXD57" s="27" t="e">
        <f>EXD56/Справочно!EXC$5*1000000</f>
        <v>#DIV/0!</v>
      </c>
      <c r="EXE57" s="27" t="e">
        <f>EXE56/Справочно!EXD$5*1000000</f>
        <v>#DIV/0!</v>
      </c>
      <c r="EXF57" s="27" t="e">
        <f>EXF56/Справочно!EXE$5*1000000</f>
        <v>#DIV/0!</v>
      </c>
      <c r="EXG57" s="27" t="e">
        <f>EXG56/Справочно!EXF$5*1000000</f>
        <v>#DIV/0!</v>
      </c>
      <c r="EXH57" s="27" t="e">
        <f>EXH56/Справочно!EXG$5*1000000</f>
        <v>#DIV/0!</v>
      </c>
      <c r="EXI57" s="27" t="e">
        <f>EXI56/Справочно!EXH$5*1000000</f>
        <v>#DIV/0!</v>
      </c>
      <c r="EXJ57" s="27" t="e">
        <f>EXJ56/Справочно!EXI$5*1000000</f>
        <v>#DIV/0!</v>
      </c>
      <c r="EXK57" s="27" t="e">
        <f>EXK56/Справочно!EXJ$5*1000000</f>
        <v>#DIV/0!</v>
      </c>
      <c r="EXL57" s="27" t="e">
        <f>EXL56/Справочно!EXK$5*1000000</f>
        <v>#DIV/0!</v>
      </c>
      <c r="EXM57" s="27" t="e">
        <f>EXM56/Справочно!EXL$5*1000000</f>
        <v>#DIV/0!</v>
      </c>
      <c r="EXN57" s="27" t="e">
        <f>EXN56/Справочно!EXM$5*1000000</f>
        <v>#DIV/0!</v>
      </c>
      <c r="EXO57" s="27" t="e">
        <f>EXO56/Справочно!EXN$5*1000000</f>
        <v>#DIV/0!</v>
      </c>
      <c r="EXP57" s="27" t="e">
        <f>EXP56/Справочно!EXO$5*1000000</f>
        <v>#DIV/0!</v>
      </c>
      <c r="EXQ57" s="27" t="e">
        <f>EXQ56/Справочно!EXP$5*1000000</f>
        <v>#DIV/0!</v>
      </c>
      <c r="EXR57" s="27" t="e">
        <f>EXR56/Справочно!EXQ$5*1000000</f>
        <v>#DIV/0!</v>
      </c>
      <c r="EXS57" s="27" t="e">
        <f>EXS56/Справочно!EXR$5*1000000</f>
        <v>#DIV/0!</v>
      </c>
      <c r="EXT57" s="27" t="e">
        <f>EXT56/Справочно!EXS$5*1000000</f>
        <v>#DIV/0!</v>
      </c>
      <c r="EXU57" s="27" t="e">
        <f>EXU56/Справочно!EXT$5*1000000</f>
        <v>#DIV/0!</v>
      </c>
      <c r="EXV57" s="27" t="e">
        <f>EXV56/Справочно!EXU$5*1000000</f>
        <v>#DIV/0!</v>
      </c>
      <c r="EXW57" s="27" t="e">
        <f>EXW56/Справочно!EXV$5*1000000</f>
        <v>#DIV/0!</v>
      </c>
      <c r="EXX57" s="27" t="e">
        <f>EXX56/Справочно!EXW$5*1000000</f>
        <v>#DIV/0!</v>
      </c>
      <c r="EXY57" s="27" t="e">
        <f>EXY56/Справочно!EXX$5*1000000</f>
        <v>#DIV/0!</v>
      </c>
      <c r="EXZ57" s="27" t="e">
        <f>EXZ56/Справочно!EXY$5*1000000</f>
        <v>#DIV/0!</v>
      </c>
      <c r="EYA57" s="27" t="e">
        <f>EYA56/Справочно!EXZ$5*1000000</f>
        <v>#DIV/0!</v>
      </c>
      <c r="EYB57" s="27" t="e">
        <f>EYB56/Справочно!EYA$5*1000000</f>
        <v>#DIV/0!</v>
      </c>
      <c r="EYC57" s="27" t="e">
        <f>EYC56/Справочно!EYB$5*1000000</f>
        <v>#DIV/0!</v>
      </c>
      <c r="EYD57" s="27" t="e">
        <f>EYD56/Справочно!EYC$5*1000000</f>
        <v>#DIV/0!</v>
      </c>
      <c r="EYE57" s="27" t="e">
        <f>EYE56/Справочно!EYD$5*1000000</f>
        <v>#DIV/0!</v>
      </c>
      <c r="EYF57" s="27" t="e">
        <f>EYF56/Справочно!EYE$5*1000000</f>
        <v>#DIV/0!</v>
      </c>
      <c r="EYG57" s="27" t="e">
        <f>EYG56/Справочно!EYF$5*1000000</f>
        <v>#DIV/0!</v>
      </c>
      <c r="EYH57" s="27" t="e">
        <f>EYH56/Справочно!EYG$5*1000000</f>
        <v>#DIV/0!</v>
      </c>
      <c r="EYI57" s="27" t="e">
        <f>EYI56/Справочно!EYH$5*1000000</f>
        <v>#DIV/0!</v>
      </c>
      <c r="EYJ57" s="27" t="e">
        <f>EYJ56/Справочно!EYI$5*1000000</f>
        <v>#DIV/0!</v>
      </c>
      <c r="EYK57" s="27" t="e">
        <f>EYK56/Справочно!EYJ$5*1000000</f>
        <v>#DIV/0!</v>
      </c>
      <c r="EYL57" s="27" t="e">
        <f>EYL56/Справочно!EYK$5*1000000</f>
        <v>#DIV/0!</v>
      </c>
      <c r="EYM57" s="27" t="e">
        <f>EYM56/Справочно!EYL$5*1000000</f>
        <v>#DIV/0!</v>
      </c>
      <c r="EYN57" s="27" t="e">
        <f>EYN56/Справочно!EYM$5*1000000</f>
        <v>#DIV/0!</v>
      </c>
      <c r="EYO57" s="27" t="e">
        <f>EYO56/Справочно!EYN$5*1000000</f>
        <v>#DIV/0!</v>
      </c>
      <c r="EYP57" s="27" t="e">
        <f>EYP56/Справочно!EYO$5*1000000</f>
        <v>#DIV/0!</v>
      </c>
      <c r="EYQ57" s="27" t="e">
        <f>EYQ56/Справочно!EYP$5*1000000</f>
        <v>#DIV/0!</v>
      </c>
      <c r="EYR57" s="27" t="e">
        <f>EYR56/Справочно!EYQ$5*1000000</f>
        <v>#DIV/0!</v>
      </c>
      <c r="EYS57" s="27" t="e">
        <f>EYS56/Справочно!EYR$5*1000000</f>
        <v>#DIV/0!</v>
      </c>
      <c r="EYT57" s="27" t="e">
        <f>EYT56/Справочно!EYS$5*1000000</f>
        <v>#DIV/0!</v>
      </c>
      <c r="EYU57" s="27" t="e">
        <f>EYU56/Справочно!EYT$5*1000000</f>
        <v>#DIV/0!</v>
      </c>
      <c r="EYV57" s="27" t="e">
        <f>EYV56/Справочно!EYU$5*1000000</f>
        <v>#DIV/0!</v>
      </c>
      <c r="EYW57" s="27" t="e">
        <f>EYW56/Справочно!EYV$5*1000000</f>
        <v>#DIV/0!</v>
      </c>
      <c r="EYX57" s="27" t="e">
        <f>EYX56/Справочно!EYW$5*1000000</f>
        <v>#DIV/0!</v>
      </c>
      <c r="EYY57" s="27" t="e">
        <f>EYY56/Справочно!EYX$5*1000000</f>
        <v>#DIV/0!</v>
      </c>
      <c r="EYZ57" s="27" t="e">
        <f>EYZ56/Справочно!EYY$5*1000000</f>
        <v>#DIV/0!</v>
      </c>
      <c r="EZA57" s="27" t="e">
        <f>EZA56/Справочно!EYZ$5*1000000</f>
        <v>#DIV/0!</v>
      </c>
      <c r="EZB57" s="27" t="e">
        <f>EZB56/Справочно!EZA$5*1000000</f>
        <v>#DIV/0!</v>
      </c>
      <c r="EZC57" s="27" t="e">
        <f>EZC56/Справочно!EZB$5*1000000</f>
        <v>#DIV/0!</v>
      </c>
      <c r="EZD57" s="27" t="e">
        <f>EZD56/Справочно!EZC$5*1000000</f>
        <v>#DIV/0!</v>
      </c>
      <c r="EZE57" s="27" t="e">
        <f>EZE56/Справочно!EZD$5*1000000</f>
        <v>#DIV/0!</v>
      </c>
      <c r="EZF57" s="27" t="e">
        <f>EZF56/Справочно!EZE$5*1000000</f>
        <v>#DIV/0!</v>
      </c>
      <c r="EZG57" s="27" t="e">
        <f>EZG56/Справочно!EZF$5*1000000</f>
        <v>#DIV/0!</v>
      </c>
      <c r="EZH57" s="27" t="e">
        <f>EZH56/Справочно!EZG$5*1000000</f>
        <v>#DIV/0!</v>
      </c>
      <c r="EZI57" s="27" t="e">
        <f>EZI56/Справочно!EZH$5*1000000</f>
        <v>#DIV/0!</v>
      </c>
      <c r="EZJ57" s="27" t="e">
        <f>EZJ56/Справочно!EZI$5*1000000</f>
        <v>#DIV/0!</v>
      </c>
      <c r="EZK57" s="27" t="e">
        <f>EZK56/Справочно!EZJ$5*1000000</f>
        <v>#DIV/0!</v>
      </c>
      <c r="EZL57" s="27" t="e">
        <f>EZL56/Справочно!EZK$5*1000000</f>
        <v>#DIV/0!</v>
      </c>
      <c r="EZM57" s="27" t="e">
        <f>EZM56/Справочно!EZL$5*1000000</f>
        <v>#DIV/0!</v>
      </c>
      <c r="EZN57" s="27" t="e">
        <f>EZN56/Справочно!EZM$5*1000000</f>
        <v>#DIV/0!</v>
      </c>
      <c r="EZO57" s="27" t="e">
        <f>EZO56/Справочно!EZN$5*1000000</f>
        <v>#DIV/0!</v>
      </c>
      <c r="EZP57" s="27" t="e">
        <f>EZP56/Справочно!EZO$5*1000000</f>
        <v>#DIV/0!</v>
      </c>
      <c r="EZQ57" s="27" t="e">
        <f>EZQ56/Справочно!EZP$5*1000000</f>
        <v>#DIV/0!</v>
      </c>
      <c r="EZR57" s="27" t="e">
        <f>EZR56/Справочно!EZQ$5*1000000</f>
        <v>#DIV/0!</v>
      </c>
      <c r="EZS57" s="27" t="e">
        <f>EZS56/Справочно!EZR$5*1000000</f>
        <v>#DIV/0!</v>
      </c>
      <c r="EZT57" s="27" t="e">
        <f>EZT56/Справочно!EZS$5*1000000</f>
        <v>#DIV/0!</v>
      </c>
      <c r="EZU57" s="27" t="e">
        <f>EZU56/Справочно!EZT$5*1000000</f>
        <v>#DIV/0!</v>
      </c>
      <c r="EZV57" s="27" t="e">
        <f>EZV56/Справочно!EZU$5*1000000</f>
        <v>#DIV/0!</v>
      </c>
      <c r="EZW57" s="27" t="e">
        <f>EZW56/Справочно!EZV$5*1000000</f>
        <v>#DIV/0!</v>
      </c>
      <c r="EZX57" s="27" t="e">
        <f>EZX56/Справочно!EZW$5*1000000</f>
        <v>#DIV/0!</v>
      </c>
      <c r="EZY57" s="27" t="e">
        <f>EZY56/Справочно!EZX$5*1000000</f>
        <v>#DIV/0!</v>
      </c>
      <c r="EZZ57" s="27" t="e">
        <f>EZZ56/Справочно!EZY$5*1000000</f>
        <v>#DIV/0!</v>
      </c>
      <c r="FAA57" s="27" t="e">
        <f>FAA56/Справочно!EZZ$5*1000000</f>
        <v>#DIV/0!</v>
      </c>
      <c r="FAB57" s="27" t="e">
        <f>FAB56/Справочно!FAA$5*1000000</f>
        <v>#DIV/0!</v>
      </c>
      <c r="FAC57" s="27" t="e">
        <f>FAC56/Справочно!FAB$5*1000000</f>
        <v>#DIV/0!</v>
      </c>
      <c r="FAD57" s="27" t="e">
        <f>FAD56/Справочно!FAC$5*1000000</f>
        <v>#DIV/0!</v>
      </c>
      <c r="FAE57" s="27" t="e">
        <f>FAE56/Справочно!FAD$5*1000000</f>
        <v>#DIV/0!</v>
      </c>
      <c r="FAF57" s="27" t="e">
        <f>FAF56/Справочно!FAE$5*1000000</f>
        <v>#DIV/0!</v>
      </c>
      <c r="FAG57" s="27" t="e">
        <f>FAG56/Справочно!FAF$5*1000000</f>
        <v>#DIV/0!</v>
      </c>
      <c r="FAH57" s="27" t="e">
        <f>FAH56/Справочно!FAG$5*1000000</f>
        <v>#DIV/0!</v>
      </c>
      <c r="FAI57" s="27" t="e">
        <f>FAI56/Справочно!FAH$5*1000000</f>
        <v>#DIV/0!</v>
      </c>
      <c r="FAJ57" s="27" t="e">
        <f>FAJ56/Справочно!FAI$5*1000000</f>
        <v>#DIV/0!</v>
      </c>
      <c r="FAK57" s="27" t="e">
        <f>FAK56/Справочно!FAJ$5*1000000</f>
        <v>#DIV/0!</v>
      </c>
      <c r="FAL57" s="27" t="e">
        <f>FAL56/Справочно!FAK$5*1000000</f>
        <v>#DIV/0!</v>
      </c>
      <c r="FAM57" s="27" t="e">
        <f>FAM56/Справочно!FAL$5*1000000</f>
        <v>#DIV/0!</v>
      </c>
      <c r="FAN57" s="27" t="e">
        <f>FAN56/Справочно!FAM$5*1000000</f>
        <v>#DIV/0!</v>
      </c>
      <c r="FAO57" s="27" t="e">
        <f>FAO56/Справочно!FAN$5*1000000</f>
        <v>#DIV/0!</v>
      </c>
      <c r="FAP57" s="27" t="e">
        <f>FAP56/Справочно!FAO$5*1000000</f>
        <v>#DIV/0!</v>
      </c>
      <c r="FAQ57" s="27" t="e">
        <f>FAQ56/Справочно!FAP$5*1000000</f>
        <v>#DIV/0!</v>
      </c>
      <c r="FAR57" s="27" t="e">
        <f>FAR56/Справочно!FAQ$5*1000000</f>
        <v>#DIV/0!</v>
      </c>
      <c r="FAS57" s="27" t="e">
        <f>FAS56/Справочно!FAR$5*1000000</f>
        <v>#DIV/0!</v>
      </c>
      <c r="FAT57" s="27" t="e">
        <f>FAT56/Справочно!FAS$5*1000000</f>
        <v>#DIV/0!</v>
      </c>
      <c r="FAU57" s="27" t="e">
        <f>FAU56/Справочно!FAT$5*1000000</f>
        <v>#DIV/0!</v>
      </c>
      <c r="FAV57" s="27" t="e">
        <f>FAV56/Справочно!FAU$5*1000000</f>
        <v>#DIV/0!</v>
      </c>
      <c r="FAW57" s="27" t="e">
        <f>FAW56/Справочно!FAV$5*1000000</f>
        <v>#DIV/0!</v>
      </c>
      <c r="FAX57" s="27" t="e">
        <f>FAX56/Справочно!FAW$5*1000000</f>
        <v>#DIV/0!</v>
      </c>
      <c r="FAY57" s="27" t="e">
        <f>FAY56/Справочно!FAX$5*1000000</f>
        <v>#DIV/0!</v>
      </c>
      <c r="FAZ57" s="27" t="e">
        <f>FAZ56/Справочно!FAY$5*1000000</f>
        <v>#DIV/0!</v>
      </c>
      <c r="FBA57" s="27" t="e">
        <f>FBA56/Справочно!FAZ$5*1000000</f>
        <v>#DIV/0!</v>
      </c>
      <c r="FBB57" s="27" t="e">
        <f>FBB56/Справочно!FBA$5*1000000</f>
        <v>#DIV/0!</v>
      </c>
      <c r="FBC57" s="27" t="e">
        <f>FBC56/Справочно!FBB$5*1000000</f>
        <v>#DIV/0!</v>
      </c>
      <c r="FBD57" s="27" t="e">
        <f>FBD56/Справочно!FBC$5*1000000</f>
        <v>#DIV/0!</v>
      </c>
      <c r="FBE57" s="27" t="e">
        <f>FBE56/Справочно!FBD$5*1000000</f>
        <v>#DIV/0!</v>
      </c>
      <c r="FBF57" s="27" t="e">
        <f>FBF56/Справочно!FBE$5*1000000</f>
        <v>#DIV/0!</v>
      </c>
      <c r="FBG57" s="27" t="e">
        <f>FBG56/Справочно!FBF$5*1000000</f>
        <v>#DIV/0!</v>
      </c>
      <c r="FBH57" s="27" t="e">
        <f>FBH56/Справочно!FBG$5*1000000</f>
        <v>#DIV/0!</v>
      </c>
      <c r="FBI57" s="27" t="e">
        <f>FBI56/Справочно!FBH$5*1000000</f>
        <v>#DIV/0!</v>
      </c>
      <c r="FBJ57" s="27" t="e">
        <f>FBJ56/Справочно!FBI$5*1000000</f>
        <v>#DIV/0!</v>
      </c>
      <c r="FBK57" s="27" t="e">
        <f>FBK56/Справочно!FBJ$5*1000000</f>
        <v>#DIV/0!</v>
      </c>
      <c r="FBL57" s="27" t="e">
        <f>FBL56/Справочно!FBK$5*1000000</f>
        <v>#DIV/0!</v>
      </c>
      <c r="FBM57" s="27" t="e">
        <f>FBM56/Справочно!FBL$5*1000000</f>
        <v>#DIV/0!</v>
      </c>
      <c r="FBN57" s="27" t="e">
        <f>FBN56/Справочно!FBM$5*1000000</f>
        <v>#DIV/0!</v>
      </c>
      <c r="FBO57" s="27" t="e">
        <f>FBO56/Справочно!FBN$5*1000000</f>
        <v>#DIV/0!</v>
      </c>
      <c r="FBP57" s="27" t="e">
        <f>FBP56/Справочно!FBO$5*1000000</f>
        <v>#DIV/0!</v>
      </c>
      <c r="FBQ57" s="27" t="e">
        <f>FBQ56/Справочно!FBP$5*1000000</f>
        <v>#DIV/0!</v>
      </c>
      <c r="FBR57" s="27" t="e">
        <f>FBR56/Справочно!FBQ$5*1000000</f>
        <v>#DIV/0!</v>
      </c>
      <c r="FBS57" s="27" t="e">
        <f>FBS56/Справочно!FBR$5*1000000</f>
        <v>#DIV/0!</v>
      </c>
      <c r="FBT57" s="27" t="e">
        <f>FBT56/Справочно!FBS$5*1000000</f>
        <v>#DIV/0!</v>
      </c>
      <c r="FBU57" s="27" t="e">
        <f>FBU56/Справочно!FBT$5*1000000</f>
        <v>#DIV/0!</v>
      </c>
      <c r="FBV57" s="27" t="e">
        <f>FBV56/Справочно!FBU$5*1000000</f>
        <v>#DIV/0!</v>
      </c>
      <c r="FBW57" s="27" t="e">
        <f>FBW56/Справочно!FBV$5*1000000</f>
        <v>#DIV/0!</v>
      </c>
      <c r="FBX57" s="27" t="e">
        <f>FBX56/Справочно!FBW$5*1000000</f>
        <v>#DIV/0!</v>
      </c>
      <c r="FBY57" s="27" t="e">
        <f>FBY56/Справочно!FBX$5*1000000</f>
        <v>#DIV/0!</v>
      </c>
      <c r="FBZ57" s="27" t="e">
        <f>FBZ56/Справочно!FBY$5*1000000</f>
        <v>#DIV/0!</v>
      </c>
      <c r="FCA57" s="27" t="e">
        <f>FCA56/Справочно!FBZ$5*1000000</f>
        <v>#DIV/0!</v>
      </c>
      <c r="FCB57" s="27" t="e">
        <f>FCB56/Справочно!FCA$5*1000000</f>
        <v>#DIV/0!</v>
      </c>
      <c r="FCC57" s="27" t="e">
        <f>FCC56/Справочно!FCB$5*1000000</f>
        <v>#DIV/0!</v>
      </c>
      <c r="FCD57" s="27" t="e">
        <f>FCD56/Справочно!FCC$5*1000000</f>
        <v>#DIV/0!</v>
      </c>
      <c r="FCE57" s="27" t="e">
        <f>FCE56/Справочно!FCD$5*1000000</f>
        <v>#DIV/0!</v>
      </c>
      <c r="FCF57" s="27" t="e">
        <f>FCF56/Справочно!FCE$5*1000000</f>
        <v>#DIV/0!</v>
      </c>
      <c r="FCG57" s="27" t="e">
        <f>FCG56/Справочно!FCF$5*1000000</f>
        <v>#DIV/0!</v>
      </c>
      <c r="FCH57" s="27" t="e">
        <f>FCH56/Справочно!FCG$5*1000000</f>
        <v>#DIV/0!</v>
      </c>
      <c r="FCI57" s="27" t="e">
        <f>FCI56/Справочно!FCH$5*1000000</f>
        <v>#DIV/0!</v>
      </c>
      <c r="FCJ57" s="27" t="e">
        <f>FCJ56/Справочно!FCI$5*1000000</f>
        <v>#DIV/0!</v>
      </c>
      <c r="FCK57" s="27" t="e">
        <f>FCK56/Справочно!FCJ$5*1000000</f>
        <v>#DIV/0!</v>
      </c>
      <c r="FCL57" s="27" t="e">
        <f>FCL56/Справочно!FCK$5*1000000</f>
        <v>#DIV/0!</v>
      </c>
      <c r="FCM57" s="27" t="e">
        <f>FCM56/Справочно!FCL$5*1000000</f>
        <v>#DIV/0!</v>
      </c>
      <c r="FCN57" s="27" t="e">
        <f>FCN56/Справочно!FCM$5*1000000</f>
        <v>#DIV/0!</v>
      </c>
      <c r="FCO57" s="27" t="e">
        <f>FCO56/Справочно!FCN$5*1000000</f>
        <v>#DIV/0!</v>
      </c>
      <c r="FCP57" s="27" t="e">
        <f>FCP56/Справочно!FCO$5*1000000</f>
        <v>#DIV/0!</v>
      </c>
      <c r="FCQ57" s="27" t="e">
        <f>FCQ56/Справочно!FCP$5*1000000</f>
        <v>#DIV/0!</v>
      </c>
      <c r="FCR57" s="27" t="e">
        <f>FCR56/Справочно!FCQ$5*1000000</f>
        <v>#DIV/0!</v>
      </c>
      <c r="FCS57" s="27" t="e">
        <f>FCS56/Справочно!FCR$5*1000000</f>
        <v>#DIV/0!</v>
      </c>
      <c r="FCT57" s="27" t="e">
        <f>FCT56/Справочно!FCS$5*1000000</f>
        <v>#DIV/0!</v>
      </c>
      <c r="FCU57" s="27" t="e">
        <f>FCU56/Справочно!FCT$5*1000000</f>
        <v>#DIV/0!</v>
      </c>
      <c r="FCV57" s="27" t="e">
        <f>FCV56/Справочно!FCU$5*1000000</f>
        <v>#DIV/0!</v>
      </c>
      <c r="FCW57" s="27" t="e">
        <f>FCW56/Справочно!FCV$5*1000000</f>
        <v>#DIV/0!</v>
      </c>
      <c r="FCX57" s="27" t="e">
        <f>FCX56/Справочно!FCW$5*1000000</f>
        <v>#DIV/0!</v>
      </c>
      <c r="FCY57" s="27" t="e">
        <f>FCY56/Справочно!FCX$5*1000000</f>
        <v>#DIV/0!</v>
      </c>
      <c r="FCZ57" s="27" t="e">
        <f>FCZ56/Справочно!FCY$5*1000000</f>
        <v>#DIV/0!</v>
      </c>
      <c r="FDA57" s="27" t="e">
        <f>FDA56/Справочно!FCZ$5*1000000</f>
        <v>#DIV/0!</v>
      </c>
      <c r="FDB57" s="27" t="e">
        <f>FDB56/Справочно!FDA$5*1000000</f>
        <v>#DIV/0!</v>
      </c>
      <c r="FDC57" s="27" t="e">
        <f>FDC56/Справочно!FDB$5*1000000</f>
        <v>#DIV/0!</v>
      </c>
      <c r="FDD57" s="27" t="e">
        <f>FDD56/Справочно!FDC$5*1000000</f>
        <v>#DIV/0!</v>
      </c>
      <c r="FDE57" s="27" t="e">
        <f>FDE56/Справочно!FDD$5*1000000</f>
        <v>#DIV/0!</v>
      </c>
      <c r="FDF57" s="27" t="e">
        <f>FDF56/Справочно!FDE$5*1000000</f>
        <v>#DIV/0!</v>
      </c>
      <c r="FDG57" s="27" t="e">
        <f>FDG56/Справочно!FDF$5*1000000</f>
        <v>#DIV/0!</v>
      </c>
      <c r="FDH57" s="27" t="e">
        <f>FDH56/Справочно!FDG$5*1000000</f>
        <v>#DIV/0!</v>
      </c>
      <c r="FDI57" s="27" t="e">
        <f>FDI56/Справочно!FDH$5*1000000</f>
        <v>#DIV/0!</v>
      </c>
      <c r="FDJ57" s="27" t="e">
        <f>FDJ56/Справочно!FDI$5*1000000</f>
        <v>#DIV/0!</v>
      </c>
      <c r="FDK57" s="27" t="e">
        <f>FDK56/Справочно!FDJ$5*1000000</f>
        <v>#DIV/0!</v>
      </c>
      <c r="FDL57" s="27" t="e">
        <f>FDL56/Справочно!FDK$5*1000000</f>
        <v>#DIV/0!</v>
      </c>
      <c r="FDM57" s="27" t="e">
        <f>FDM56/Справочно!FDL$5*1000000</f>
        <v>#DIV/0!</v>
      </c>
      <c r="FDN57" s="27" t="e">
        <f>FDN56/Справочно!FDM$5*1000000</f>
        <v>#DIV/0!</v>
      </c>
      <c r="FDO57" s="27" t="e">
        <f>FDO56/Справочно!FDN$5*1000000</f>
        <v>#DIV/0!</v>
      </c>
      <c r="FDP57" s="27" t="e">
        <f>FDP56/Справочно!FDO$5*1000000</f>
        <v>#DIV/0!</v>
      </c>
      <c r="FDQ57" s="27" t="e">
        <f>FDQ56/Справочно!FDP$5*1000000</f>
        <v>#DIV/0!</v>
      </c>
      <c r="FDR57" s="27" t="e">
        <f>FDR56/Справочно!FDQ$5*1000000</f>
        <v>#DIV/0!</v>
      </c>
      <c r="FDS57" s="27" t="e">
        <f>FDS56/Справочно!FDR$5*1000000</f>
        <v>#DIV/0!</v>
      </c>
      <c r="FDT57" s="27" t="e">
        <f>FDT56/Справочно!FDS$5*1000000</f>
        <v>#DIV/0!</v>
      </c>
      <c r="FDU57" s="27" t="e">
        <f>FDU56/Справочно!FDT$5*1000000</f>
        <v>#DIV/0!</v>
      </c>
      <c r="FDV57" s="27" t="e">
        <f>FDV56/Справочно!FDU$5*1000000</f>
        <v>#DIV/0!</v>
      </c>
      <c r="FDW57" s="27" t="e">
        <f>FDW56/Справочно!FDV$5*1000000</f>
        <v>#DIV/0!</v>
      </c>
      <c r="FDX57" s="27" t="e">
        <f>FDX56/Справочно!FDW$5*1000000</f>
        <v>#DIV/0!</v>
      </c>
      <c r="FDY57" s="27" t="e">
        <f>FDY56/Справочно!FDX$5*1000000</f>
        <v>#DIV/0!</v>
      </c>
      <c r="FDZ57" s="27" t="e">
        <f>FDZ56/Справочно!FDY$5*1000000</f>
        <v>#DIV/0!</v>
      </c>
      <c r="FEA57" s="27" t="e">
        <f>FEA56/Справочно!FDZ$5*1000000</f>
        <v>#DIV/0!</v>
      </c>
      <c r="FEB57" s="27" t="e">
        <f>FEB56/Справочно!FEA$5*1000000</f>
        <v>#DIV/0!</v>
      </c>
      <c r="FEC57" s="27" t="e">
        <f>FEC56/Справочно!FEB$5*1000000</f>
        <v>#DIV/0!</v>
      </c>
      <c r="FED57" s="27" t="e">
        <f>FED56/Справочно!FEC$5*1000000</f>
        <v>#DIV/0!</v>
      </c>
      <c r="FEE57" s="27" t="e">
        <f>FEE56/Справочно!FED$5*1000000</f>
        <v>#DIV/0!</v>
      </c>
      <c r="FEF57" s="27" t="e">
        <f>FEF56/Справочно!FEE$5*1000000</f>
        <v>#DIV/0!</v>
      </c>
      <c r="FEG57" s="27" t="e">
        <f>FEG56/Справочно!FEF$5*1000000</f>
        <v>#DIV/0!</v>
      </c>
      <c r="FEH57" s="27" t="e">
        <f>FEH56/Справочно!FEG$5*1000000</f>
        <v>#DIV/0!</v>
      </c>
      <c r="FEI57" s="27" t="e">
        <f>FEI56/Справочно!FEH$5*1000000</f>
        <v>#DIV/0!</v>
      </c>
      <c r="FEJ57" s="27" t="e">
        <f>FEJ56/Справочно!FEI$5*1000000</f>
        <v>#DIV/0!</v>
      </c>
      <c r="FEK57" s="27" t="e">
        <f>FEK56/Справочно!FEJ$5*1000000</f>
        <v>#DIV/0!</v>
      </c>
      <c r="FEL57" s="27" t="e">
        <f>FEL56/Справочно!FEK$5*1000000</f>
        <v>#DIV/0!</v>
      </c>
      <c r="FEM57" s="27" t="e">
        <f>FEM56/Справочно!FEL$5*1000000</f>
        <v>#DIV/0!</v>
      </c>
      <c r="FEN57" s="27" t="e">
        <f>FEN56/Справочно!FEM$5*1000000</f>
        <v>#DIV/0!</v>
      </c>
      <c r="FEO57" s="27" t="e">
        <f>FEO56/Справочно!FEN$5*1000000</f>
        <v>#DIV/0!</v>
      </c>
      <c r="FEP57" s="27" t="e">
        <f>FEP56/Справочно!FEO$5*1000000</f>
        <v>#DIV/0!</v>
      </c>
      <c r="FEQ57" s="27" t="e">
        <f>FEQ56/Справочно!FEP$5*1000000</f>
        <v>#DIV/0!</v>
      </c>
      <c r="FER57" s="27" t="e">
        <f>FER56/Справочно!FEQ$5*1000000</f>
        <v>#DIV/0!</v>
      </c>
      <c r="FES57" s="27" t="e">
        <f>FES56/Справочно!FER$5*1000000</f>
        <v>#DIV/0!</v>
      </c>
      <c r="FET57" s="27" t="e">
        <f>FET56/Справочно!FES$5*1000000</f>
        <v>#DIV/0!</v>
      </c>
      <c r="FEU57" s="27" t="e">
        <f>FEU56/Справочно!FET$5*1000000</f>
        <v>#DIV/0!</v>
      </c>
      <c r="FEV57" s="27" t="e">
        <f>FEV56/Справочно!FEU$5*1000000</f>
        <v>#DIV/0!</v>
      </c>
      <c r="FEW57" s="27" t="e">
        <f>FEW56/Справочно!FEV$5*1000000</f>
        <v>#DIV/0!</v>
      </c>
      <c r="FEX57" s="27" t="e">
        <f>FEX56/Справочно!FEW$5*1000000</f>
        <v>#DIV/0!</v>
      </c>
      <c r="FEY57" s="27" t="e">
        <f>FEY56/Справочно!FEX$5*1000000</f>
        <v>#DIV/0!</v>
      </c>
      <c r="FEZ57" s="27" t="e">
        <f>FEZ56/Справочно!FEY$5*1000000</f>
        <v>#DIV/0!</v>
      </c>
      <c r="FFA57" s="27" t="e">
        <f>FFA56/Справочно!FEZ$5*1000000</f>
        <v>#DIV/0!</v>
      </c>
      <c r="FFB57" s="27" t="e">
        <f>FFB56/Справочно!FFA$5*1000000</f>
        <v>#DIV/0!</v>
      </c>
      <c r="FFC57" s="27" t="e">
        <f>FFC56/Справочно!FFB$5*1000000</f>
        <v>#DIV/0!</v>
      </c>
      <c r="FFD57" s="27" t="e">
        <f>FFD56/Справочно!FFC$5*1000000</f>
        <v>#DIV/0!</v>
      </c>
      <c r="FFE57" s="27" t="e">
        <f>FFE56/Справочно!FFD$5*1000000</f>
        <v>#DIV/0!</v>
      </c>
      <c r="FFF57" s="27" t="e">
        <f>FFF56/Справочно!FFE$5*1000000</f>
        <v>#DIV/0!</v>
      </c>
      <c r="FFG57" s="27" t="e">
        <f>FFG56/Справочно!FFF$5*1000000</f>
        <v>#DIV/0!</v>
      </c>
      <c r="FFH57" s="27" t="e">
        <f>FFH56/Справочно!FFG$5*1000000</f>
        <v>#DIV/0!</v>
      </c>
      <c r="FFI57" s="27" t="e">
        <f>FFI56/Справочно!FFH$5*1000000</f>
        <v>#DIV/0!</v>
      </c>
      <c r="FFJ57" s="27" t="e">
        <f>FFJ56/Справочно!FFI$5*1000000</f>
        <v>#DIV/0!</v>
      </c>
      <c r="FFK57" s="27" t="e">
        <f>FFK56/Справочно!FFJ$5*1000000</f>
        <v>#DIV/0!</v>
      </c>
      <c r="FFL57" s="27" t="e">
        <f>FFL56/Справочно!FFK$5*1000000</f>
        <v>#DIV/0!</v>
      </c>
      <c r="FFM57" s="27" t="e">
        <f>FFM56/Справочно!FFL$5*1000000</f>
        <v>#DIV/0!</v>
      </c>
      <c r="FFN57" s="27" t="e">
        <f>FFN56/Справочно!FFM$5*1000000</f>
        <v>#DIV/0!</v>
      </c>
      <c r="FFO57" s="27" t="e">
        <f>FFO56/Справочно!FFN$5*1000000</f>
        <v>#DIV/0!</v>
      </c>
      <c r="FFP57" s="27" t="e">
        <f>FFP56/Справочно!FFO$5*1000000</f>
        <v>#DIV/0!</v>
      </c>
      <c r="FFQ57" s="27" t="e">
        <f>FFQ56/Справочно!FFP$5*1000000</f>
        <v>#DIV/0!</v>
      </c>
      <c r="FFR57" s="27" t="e">
        <f>FFR56/Справочно!FFQ$5*1000000</f>
        <v>#DIV/0!</v>
      </c>
      <c r="FFS57" s="27" t="e">
        <f>FFS56/Справочно!FFR$5*1000000</f>
        <v>#DIV/0!</v>
      </c>
      <c r="FFT57" s="27" t="e">
        <f>FFT56/Справочно!FFS$5*1000000</f>
        <v>#DIV/0!</v>
      </c>
      <c r="FFU57" s="27" t="e">
        <f>FFU56/Справочно!FFT$5*1000000</f>
        <v>#DIV/0!</v>
      </c>
      <c r="FFV57" s="27" t="e">
        <f>FFV56/Справочно!FFU$5*1000000</f>
        <v>#DIV/0!</v>
      </c>
      <c r="FFW57" s="27" t="e">
        <f>FFW56/Справочно!FFV$5*1000000</f>
        <v>#DIV/0!</v>
      </c>
      <c r="FFX57" s="27" t="e">
        <f>FFX56/Справочно!FFW$5*1000000</f>
        <v>#DIV/0!</v>
      </c>
      <c r="FFY57" s="27" t="e">
        <f>FFY56/Справочно!FFX$5*1000000</f>
        <v>#DIV/0!</v>
      </c>
      <c r="FFZ57" s="27" t="e">
        <f>FFZ56/Справочно!FFY$5*1000000</f>
        <v>#DIV/0!</v>
      </c>
      <c r="FGA57" s="27" t="e">
        <f>FGA56/Справочно!FFZ$5*1000000</f>
        <v>#DIV/0!</v>
      </c>
      <c r="FGB57" s="27" t="e">
        <f>FGB56/Справочно!FGA$5*1000000</f>
        <v>#DIV/0!</v>
      </c>
      <c r="FGC57" s="27" t="e">
        <f>FGC56/Справочно!FGB$5*1000000</f>
        <v>#DIV/0!</v>
      </c>
      <c r="FGD57" s="27" t="e">
        <f>FGD56/Справочно!FGC$5*1000000</f>
        <v>#DIV/0!</v>
      </c>
      <c r="FGE57" s="27" t="e">
        <f>FGE56/Справочно!FGD$5*1000000</f>
        <v>#DIV/0!</v>
      </c>
      <c r="FGF57" s="27" t="e">
        <f>FGF56/Справочно!FGE$5*1000000</f>
        <v>#DIV/0!</v>
      </c>
      <c r="FGG57" s="27" t="e">
        <f>FGG56/Справочно!FGF$5*1000000</f>
        <v>#DIV/0!</v>
      </c>
      <c r="FGH57" s="27" t="e">
        <f>FGH56/Справочно!FGG$5*1000000</f>
        <v>#DIV/0!</v>
      </c>
      <c r="FGI57" s="27" t="e">
        <f>FGI56/Справочно!FGH$5*1000000</f>
        <v>#DIV/0!</v>
      </c>
      <c r="FGJ57" s="27" t="e">
        <f>FGJ56/Справочно!FGI$5*1000000</f>
        <v>#DIV/0!</v>
      </c>
      <c r="FGK57" s="27" t="e">
        <f>FGK56/Справочно!FGJ$5*1000000</f>
        <v>#DIV/0!</v>
      </c>
      <c r="FGL57" s="27" t="e">
        <f>FGL56/Справочно!FGK$5*1000000</f>
        <v>#DIV/0!</v>
      </c>
      <c r="FGM57" s="27" t="e">
        <f>FGM56/Справочно!FGL$5*1000000</f>
        <v>#DIV/0!</v>
      </c>
      <c r="FGN57" s="27" t="e">
        <f>FGN56/Справочно!FGM$5*1000000</f>
        <v>#DIV/0!</v>
      </c>
      <c r="FGO57" s="27" t="e">
        <f>FGO56/Справочно!FGN$5*1000000</f>
        <v>#DIV/0!</v>
      </c>
      <c r="FGP57" s="27" t="e">
        <f>FGP56/Справочно!FGO$5*1000000</f>
        <v>#DIV/0!</v>
      </c>
      <c r="FGQ57" s="27" t="e">
        <f>FGQ56/Справочно!FGP$5*1000000</f>
        <v>#DIV/0!</v>
      </c>
      <c r="FGR57" s="27" t="e">
        <f>FGR56/Справочно!FGQ$5*1000000</f>
        <v>#DIV/0!</v>
      </c>
      <c r="FGS57" s="27" t="e">
        <f>FGS56/Справочно!FGR$5*1000000</f>
        <v>#DIV/0!</v>
      </c>
      <c r="FGT57" s="27" t="e">
        <f>FGT56/Справочно!FGS$5*1000000</f>
        <v>#DIV/0!</v>
      </c>
      <c r="FGU57" s="27" t="e">
        <f>FGU56/Справочно!FGT$5*1000000</f>
        <v>#DIV/0!</v>
      </c>
      <c r="FGV57" s="27" t="e">
        <f>FGV56/Справочно!FGU$5*1000000</f>
        <v>#DIV/0!</v>
      </c>
      <c r="FGW57" s="27" t="e">
        <f>FGW56/Справочно!FGV$5*1000000</f>
        <v>#DIV/0!</v>
      </c>
      <c r="FGX57" s="27" t="e">
        <f>FGX56/Справочно!FGW$5*1000000</f>
        <v>#DIV/0!</v>
      </c>
      <c r="FGY57" s="27" t="e">
        <f>FGY56/Справочно!FGX$5*1000000</f>
        <v>#DIV/0!</v>
      </c>
      <c r="FGZ57" s="27" t="e">
        <f>FGZ56/Справочно!FGY$5*1000000</f>
        <v>#DIV/0!</v>
      </c>
      <c r="FHA57" s="27" t="e">
        <f>FHA56/Справочно!FGZ$5*1000000</f>
        <v>#DIV/0!</v>
      </c>
      <c r="FHB57" s="27" t="e">
        <f>FHB56/Справочно!FHA$5*1000000</f>
        <v>#DIV/0!</v>
      </c>
      <c r="FHC57" s="27" t="e">
        <f>FHC56/Справочно!FHB$5*1000000</f>
        <v>#DIV/0!</v>
      </c>
      <c r="FHD57" s="27" t="e">
        <f>FHD56/Справочно!FHC$5*1000000</f>
        <v>#DIV/0!</v>
      </c>
      <c r="FHE57" s="27" t="e">
        <f>FHE56/Справочно!FHD$5*1000000</f>
        <v>#DIV/0!</v>
      </c>
      <c r="FHF57" s="27" t="e">
        <f>FHF56/Справочно!FHE$5*1000000</f>
        <v>#DIV/0!</v>
      </c>
      <c r="FHG57" s="27" t="e">
        <f>FHG56/Справочно!FHF$5*1000000</f>
        <v>#DIV/0!</v>
      </c>
      <c r="FHH57" s="27" t="e">
        <f>FHH56/Справочно!FHG$5*1000000</f>
        <v>#DIV/0!</v>
      </c>
      <c r="FHI57" s="27" t="e">
        <f>FHI56/Справочно!FHH$5*1000000</f>
        <v>#DIV/0!</v>
      </c>
      <c r="FHJ57" s="27" t="e">
        <f>FHJ56/Справочно!FHI$5*1000000</f>
        <v>#DIV/0!</v>
      </c>
      <c r="FHK57" s="27" t="e">
        <f>FHK56/Справочно!FHJ$5*1000000</f>
        <v>#DIV/0!</v>
      </c>
      <c r="FHL57" s="27" t="e">
        <f>FHL56/Справочно!FHK$5*1000000</f>
        <v>#DIV/0!</v>
      </c>
      <c r="FHM57" s="27" t="e">
        <f>FHM56/Справочно!FHL$5*1000000</f>
        <v>#DIV/0!</v>
      </c>
      <c r="FHN57" s="27" t="e">
        <f>FHN56/Справочно!FHM$5*1000000</f>
        <v>#DIV/0!</v>
      </c>
      <c r="FHO57" s="27" t="e">
        <f>FHO56/Справочно!FHN$5*1000000</f>
        <v>#DIV/0!</v>
      </c>
      <c r="FHP57" s="27" t="e">
        <f>FHP56/Справочно!FHO$5*1000000</f>
        <v>#DIV/0!</v>
      </c>
      <c r="FHQ57" s="27" t="e">
        <f>FHQ56/Справочно!FHP$5*1000000</f>
        <v>#DIV/0!</v>
      </c>
      <c r="FHR57" s="27" t="e">
        <f>FHR56/Справочно!FHQ$5*1000000</f>
        <v>#DIV/0!</v>
      </c>
      <c r="FHS57" s="27" t="e">
        <f>FHS56/Справочно!FHR$5*1000000</f>
        <v>#DIV/0!</v>
      </c>
      <c r="FHT57" s="27" t="e">
        <f>FHT56/Справочно!FHS$5*1000000</f>
        <v>#DIV/0!</v>
      </c>
      <c r="FHU57" s="27" t="e">
        <f>FHU56/Справочно!FHT$5*1000000</f>
        <v>#DIV/0!</v>
      </c>
      <c r="FHV57" s="27" t="e">
        <f>FHV56/Справочно!FHU$5*1000000</f>
        <v>#DIV/0!</v>
      </c>
      <c r="FHW57" s="27" t="e">
        <f>FHW56/Справочно!FHV$5*1000000</f>
        <v>#DIV/0!</v>
      </c>
      <c r="FHX57" s="27" t="e">
        <f>FHX56/Справочно!FHW$5*1000000</f>
        <v>#DIV/0!</v>
      </c>
      <c r="FHY57" s="27" t="e">
        <f>FHY56/Справочно!FHX$5*1000000</f>
        <v>#DIV/0!</v>
      </c>
      <c r="FHZ57" s="27" t="e">
        <f>FHZ56/Справочно!FHY$5*1000000</f>
        <v>#DIV/0!</v>
      </c>
      <c r="FIA57" s="27" t="e">
        <f>FIA56/Справочно!FHZ$5*1000000</f>
        <v>#DIV/0!</v>
      </c>
      <c r="FIB57" s="27" t="e">
        <f>FIB56/Справочно!FIA$5*1000000</f>
        <v>#DIV/0!</v>
      </c>
      <c r="FIC57" s="27" t="e">
        <f>FIC56/Справочно!FIB$5*1000000</f>
        <v>#DIV/0!</v>
      </c>
      <c r="FID57" s="27" t="e">
        <f>FID56/Справочно!FIC$5*1000000</f>
        <v>#DIV/0!</v>
      </c>
      <c r="FIE57" s="27" t="e">
        <f>FIE56/Справочно!FID$5*1000000</f>
        <v>#DIV/0!</v>
      </c>
      <c r="FIF57" s="27" t="e">
        <f>FIF56/Справочно!FIE$5*1000000</f>
        <v>#DIV/0!</v>
      </c>
      <c r="FIG57" s="27" t="e">
        <f>FIG56/Справочно!FIF$5*1000000</f>
        <v>#DIV/0!</v>
      </c>
      <c r="FIH57" s="27" t="e">
        <f>FIH56/Справочно!FIG$5*1000000</f>
        <v>#DIV/0!</v>
      </c>
      <c r="FII57" s="27" t="e">
        <f>FII56/Справочно!FIH$5*1000000</f>
        <v>#DIV/0!</v>
      </c>
      <c r="FIJ57" s="27" t="e">
        <f>FIJ56/Справочно!FII$5*1000000</f>
        <v>#DIV/0!</v>
      </c>
      <c r="FIK57" s="27" t="e">
        <f>FIK56/Справочно!FIJ$5*1000000</f>
        <v>#DIV/0!</v>
      </c>
      <c r="FIL57" s="27" t="e">
        <f>FIL56/Справочно!FIK$5*1000000</f>
        <v>#DIV/0!</v>
      </c>
      <c r="FIM57" s="27" t="e">
        <f>FIM56/Справочно!FIL$5*1000000</f>
        <v>#DIV/0!</v>
      </c>
      <c r="FIN57" s="27" t="e">
        <f>FIN56/Справочно!FIM$5*1000000</f>
        <v>#DIV/0!</v>
      </c>
      <c r="FIO57" s="27" t="e">
        <f>FIO56/Справочно!FIN$5*1000000</f>
        <v>#DIV/0!</v>
      </c>
      <c r="FIP57" s="27" t="e">
        <f>FIP56/Справочно!FIO$5*1000000</f>
        <v>#DIV/0!</v>
      </c>
      <c r="FIQ57" s="27" t="e">
        <f>FIQ56/Справочно!FIP$5*1000000</f>
        <v>#DIV/0!</v>
      </c>
      <c r="FIR57" s="27" t="e">
        <f>FIR56/Справочно!FIQ$5*1000000</f>
        <v>#DIV/0!</v>
      </c>
      <c r="FIS57" s="27" t="e">
        <f>FIS56/Справочно!FIR$5*1000000</f>
        <v>#DIV/0!</v>
      </c>
      <c r="FIT57" s="27" t="e">
        <f>FIT56/Справочно!FIS$5*1000000</f>
        <v>#DIV/0!</v>
      </c>
      <c r="FIU57" s="27" t="e">
        <f>FIU56/Справочно!FIT$5*1000000</f>
        <v>#DIV/0!</v>
      </c>
      <c r="FIV57" s="27" t="e">
        <f>FIV56/Справочно!FIU$5*1000000</f>
        <v>#DIV/0!</v>
      </c>
      <c r="FIW57" s="27" t="e">
        <f>FIW56/Справочно!FIV$5*1000000</f>
        <v>#DIV/0!</v>
      </c>
      <c r="FIX57" s="27" t="e">
        <f>FIX56/Справочно!FIW$5*1000000</f>
        <v>#DIV/0!</v>
      </c>
      <c r="FIY57" s="27" t="e">
        <f>FIY56/Справочно!FIX$5*1000000</f>
        <v>#DIV/0!</v>
      </c>
      <c r="FIZ57" s="27" t="e">
        <f>FIZ56/Справочно!FIY$5*1000000</f>
        <v>#DIV/0!</v>
      </c>
      <c r="FJA57" s="27" t="e">
        <f>FJA56/Справочно!FIZ$5*1000000</f>
        <v>#DIV/0!</v>
      </c>
      <c r="FJB57" s="27" t="e">
        <f>FJB56/Справочно!FJA$5*1000000</f>
        <v>#DIV/0!</v>
      </c>
      <c r="FJC57" s="27" t="e">
        <f>FJC56/Справочно!FJB$5*1000000</f>
        <v>#DIV/0!</v>
      </c>
      <c r="FJD57" s="27" t="e">
        <f>FJD56/Справочно!FJC$5*1000000</f>
        <v>#DIV/0!</v>
      </c>
      <c r="FJE57" s="27" t="e">
        <f>FJE56/Справочно!FJD$5*1000000</f>
        <v>#DIV/0!</v>
      </c>
      <c r="FJF57" s="27" t="e">
        <f>FJF56/Справочно!FJE$5*1000000</f>
        <v>#DIV/0!</v>
      </c>
      <c r="FJG57" s="27" t="e">
        <f>FJG56/Справочно!FJF$5*1000000</f>
        <v>#DIV/0!</v>
      </c>
      <c r="FJH57" s="27" t="e">
        <f>FJH56/Справочно!FJG$5*1000000</f>
        <v>#DIV/0!</v>
      </c>
      <c r="FJI57" s="27" t="e">
        <f>FJI56/Справочно!FJH$5*1000000</f>
        <v>#DIV/0!</v>
      </c>
      <c r="FJJ57" s="27" t="e">
        <f>FJJ56/Справочно!FJI$5*1000000</f>
        <v>#DIV/0!</v>
      </c>
      <c r="FJK57" s="27" t="e">
        <f>FJK56/Справочно!FJJ$5*1000000</f>
        <v>#DIV/0!</v>
      </c>
      <c r="FJL57" s="27" t="e">
        <f>FJL56/Справочно!FJK$5*1000000</f>
        <v>#DIV/0!</v>
      </c>
      <c r="FJM57" s="27" t="e">
        <f>FJM56/Справочно!FJL$5*1000000</f>
        <v>#DIV/0!</v>
      </c>
      <c r="FJN57" s="27" t="e">
        <f>FJN56/Справочно!FJM$5*1000000</f>
        <v>#DIV/0!</v>
      </c>
      <c r="FJO57" s="27" t="e">
        <f>FJO56/Справочно!FJN$5*1000000</f>
        <v>#DIV/0!</v>
      </c>
      <c r="FJP57" s="27" t="e">
        <f>FJP56/Справочно!FJO$5*1000000</f>
        <v>#DIV/0!</v>
      </c>
      <c r="FJQ57" s="27" t="e">
        <f>FJQ56/Справочно!FJP$5*1000000</f>
        <v>#DIV/0!</v>
      </c>
      <c r="FJR57" s="27" t="e">
        <f>FJR56/Справочно!FJQ$5*1000000</f>
        <v>#DIV/0!</v>
      </c>
      <c r="FJS57" s="27" t="e">
        <f>FJS56/Справочно!FJR$5*1000000</f>
        <v>#DIV/0!</v>
      </c>
      <c r="FJT57" s="27" t="e">
        <f>FJT56/Справочно!FJS$5*1000000</f>
        <v>#DIV/0!</v>
      </c>
      <c r="FJU57" s="27" t="e">
        <f>FJU56/Справочно!FJT$5*1000000</f>
        <v>#DIV/0!</v>
      </c>
      <c r="FJV57" s="27" t="e">
        <f>FJV56/Справочно!FJU$5*1000000</f>
        <v>#DIV/0!</v>
      </c>
      <c r="FJW57" s="27" t="e">
        <f>FJW56/Справочно!FJV$5*1000000</f>
        <v>#DIV/0!</v>
      </c>
      <c r="FJX57" s="27" t="e">
        <f>FJX56/Справочно!FJW$5*1000000</f>
        <v>#DIV/0!</v>
      </c>
      <c r="FJY57" s="27" t="e">
        <f>FJY56/Справочно!FJX$5*1000000</f>
        <v>#DIV/0!</v>
      </c>
      <c r="FJZ57" s="27" t="e">
        <f>FJZ56/Справочно!FJY$5*1000000</f>
        <v>#DIV/0!</v>
      </c>
      <c r="FKA57" s="27" t="e">
        <f>FKA56/Справочно!FJZ$5*1000000</f>
        <v>#DIV/0!</v>
      </c>
      <c r="FKB57" s="27" t="e">
        <f>FKB56/Справочно!FKA$5*1000000</f>
        <v>#DIV/0!</v>
      </c>
      <c r="FKC57" s="27" t="e">
        <f>FKC56/Справочно!FKB$5*1000000</f>
        <v>#DIV/0!</v>
      </c>
      <c r="FKD57" s="27" t="e">
        <f>FKD56/Справочно!FKC$5*1000000</f>
        <v>#DIV/0!</v>
      </c>
      <c r="FKE57" s="27" t="e">
        <f>FKE56/Справочно!FKD$5*1000000</f>
        <v>#DIV/0!</v>
      </c>
      <c r="FKF57" s="27" t="e">
        <f>FKF56/Справочно!FKE$5*1000000</f>
        <v>#DIV/0!</v>
      </c>
      <c r="FKG57" s="27" t="e">
        <f>FKG56/Справочно!FKF$5*1000000</f>
        <v>#DIV/0!</v>
      </c>
      <c r="FKH57" s="27" t="e">
        <f>FKH56/Справочно!FKG$5*1000000</f>
        <v>#DIV/0!</v>
      </c>
      <c r="FKI57" s="27" t="e">
        <f>FKI56/Справочно!FKH$5*1000000</f>
        <v>#DIV/0!</v>
      </c>
      <c r="FKJ57" s="27" t="e">
        <f>FKJ56/Справочно!FKI$5*1000000</f>
        <v>#DIV/0!</v>
      </c>
      <c r="FKK57" s="27" t="e">
        <f>FKK56/Справочно!FKJ$5*1000000</f>
        <v>#DIV/0!</v>
      </c>
      <c r="FKL57" s="27" t="e">
        <f>FKL56/Справочно!FKK$5*1000000</f>
        <v>#DIV/0!</v>
      </c>
      <c r="FKM57" s="27" t="e">
        <f>FKM56/Справочно!FKL$5*1000000</f>
        <v>#DIV/0!</v>
      </c>
      <c r="FKN57" s="27" t="e">
        <f>FKN56/Справочно!FKM$5*1000000</f>
        <v>#DIV/0!</v>
      </c>
      <c r="FKO57" s="27" t="e">
        <f>FKO56/Справочно!FKN$5*1000000</f>
        <v>#DIV/0!</v>
      </c>
      <c r="FKP57" s="27" t="e">
        <f>FKP56/Справочно!FKO$5*1000000</f>
        <v>#DIV/0!</v>
      </c>
      <c r="FKQ57" s="27" t="e">
        <f>FKQ56/Справочно!FKP$5*1000000</f>
        <v>#DIV/0!</v>
      </c>
      <c r="FKR57" s="27" t="e">
        <f>FKR56/Справочно!FKQ$5*1000000</f>
        <v>#DIV/0!</v>
      </c>
      <c r="FKS57" s="27" t="e">
        <f>FKS56/Справочно!FKR$5*1000000</f>
        <v>#DIV/0!</v>
      </c>
      <c r="FKT57" s="27" t="e">
        <f>FKT56/Справочно!FKS$5*1000000</f>
        <v>#DIV/0!</v>
      </c>
      <c r="FKU57" s="27" t="e">
        <f>FKU56/Справочно!FKT$5*1000000</f>
        <v>#DIV/0!</v>
      </c>
      <c r="FKV57" s="27" t="e">
        <f>FKV56/Справочно!FKU$5*1000000</f>
        <v>#DIV/0!</v>
      </c>
      <c r="FKW57" s="27" t="e">
        <f>FKW56/Справочно!FKV$5*1000000</f>
        <v>#DIV/0!</v>
      </c>
      <c r="FKX57" s="27" t="e">
        <f>FKX56/Справочно!FKW$5*1000000</f>
        <v>#DIV/0!</v>
      </c>
      <c r="FKY57" s="27" t="e">
        <f>FKY56/Справочно!FKX$5*1000000</f>
        <v>#DIV/0!</v>
      </c>
      <c r="FKZ57" s="27" t="e">
        <f>FKZ56/Справочно!FKY$5*1000000</f>
        <v>#DIV/0!</v>
      </c>
      <c r="FLA57" s="27" t="e">
        <f>FLA56/Справочно!FKZ$5*1000000</f>
        <v>#DIV/0!</v>
      </c>
      <c r="FLB57" s="27" t="e">
        <f>FLB56/Справочно!FLA$5*1000000</f>
        <v>#DIV/0!</v>
      </c>
      <c r="FLC57" s="27" t="e">
        <f>FLC56/Справочно!FLB$5*1000000</f>
        <v>#DIV/0!</v>
      </c>
      <c r="FLD57" s="27" t="e">
        <f>FLD56/Справочно!FLC$5*1000000</f>
        <v>#DIV/0!</v>
      </c>
      <c r="FLE57" s="27" t="e">
        <f>FLE56/Справочно!FLD$5*1000000</f>
        <v>#DIV/0!</v>
      </c>
      <c r="FLF57" s="27" t="e">
        <f>FLF56/Справочно!FLE$5*1000000</f>
        <v>#DIV/0!</v>
      </c>
      <c r="FLG57" s="27" t="e">
        <f>FLG56/Справочно!FLF$5*1000000</f>
        <v>#DIV/0!</v>
      </c>
      <c r="FLH57" s="27" t="e">
        <f>FLH56/Справочно!FLG$5*1000000</f>
        <v>#DIV/0!</v>
      </c>
      <c r="FLI57" s="27" t="e">
        <f>FLI56/Справочно!FLH$5*1000000</f>
        <v>#DIV/0!</v>
      </c>
      <c r="FLJ57" s="27" t="e">
        <f>FLJ56/Справочно!FLI$5*1000000</f>
        <v>#DIV/0!</v>
      </c>
      <c r="FLK57" s="27" t="e">
        <f>FLK56/Справочно!FLJ$5*1000000</f>
        <v>#DIV/0!</v>
      </c>
      <c r="FLL57" s="27" t="e">
        <f>FLL56/Справочно!FLK$5*1000000</f>
        <v>#DIV/0!</v>
      </c>
      <c r="FLM57" s="27" t="e">
        <f>FLM56/Справочно!FLL$5*1000000</f>
        <v>#DIV/0!</v>
      </c>
      <c r="FLN57" s="27" t="e">
        <f>FLN56/Справочно!FLM$5*1000000</f>
        <v>#DIV/0!</v>
      </c>
      <c r="FLO57" s="27" t="e">
        <f>FLO56/Справочно!FLN$5*1000000</f>
        <v>#DIV/0!</v>
      </c>
      <c r="FLP57" s="27" t="e">
        <f>FLP56/Справочно!FLO$5*1000000</f>
        <v>#DIV/0!</v>
      </c>
      <c r="FLQ57" s="27" t="e">
        <f>FLQ56/Справочно!FLP$5*1000000</f>
        <v>#DIV/0!</v>
      </c>
      <c r="FLR57" s="27" t="e">
        <f>FLR56/Справочно!FLQ$5*1000000</f>
        <v>#DIV/0!</v>
      </c>
      <c r="FLS57" s="27" t="e">
        <f>FLS56/Справочно!FLR$5*1000000</f>
        <v>#DIV/0!</v>
      </c>
      <c r="FLT57" s="27" t="e">
        <f>FLT56/Справочно!FLS$5*1000000</f>
        <v>#DIV/0!</v>
      </c>
      <c r="FLU57" s="27" t="e">
        <f>FLU56/Справочно!FLT$5*1000000</f>
        <v>#DIV/0!</v>
      </c>
      <c r="FLV57" s="27" t="e">
        <f>FLV56/Справочно!FLU$5*1000000</f>
        <v>#DIV/0!</v>
      </c>
      <c r="FLW57" s="27" t="e">
        <f>FLW56/Справочно!FLV$5*1000000</f>
        <v>#DIV/0!</v>
      </c>
      <c r="FLX57" s="27" t="e">
        <f>FLX56/Справочно!FLW$5*1000000</f>
        <v>#DIV/0!</v>
      </c>
      <c r="FLY57" s="27" t="e">
        <f>FLY56/Справочно!FLX$5*1000000</f>
        <v>#DIV/0!</v>
      </c>
      <c r="FLZ57" s="27" t="e">
        <f>FLZ56/Справочно!FLY$5*1000000</f>
        <v>#DIV/0!</v>
      </c>
      <c r="FMA57" s="27" t="e">
        <f>FMA56/Справочно!FLZ$5*1000000</f>
        <v>#DIV/0!</v>
      </c>
      <c r="FMB57" s="27" t="e">
        <f>FMB56/Справочно!FMA$5*1000000</f>
        <v>#DIV/0!</v>
      </c>
      <c r="FMC57" s="27" t="e">
        <f>FMC56/Справочно!FMB$5*1000000</f>
        <v>#DIV/0!</v>
      </c>
      <c r="FMD57" s="27" t="e">
        <f>FMD56/Справочно!FMC$5*1000000</f>
        <v>#DIV/0!</v>
      </c>
      <c r="FME57" s="27" t="e">
        <f>FME56/Справочно!FMD$5*1000000</f>
        <v>#DIV/0!</v>
      </c>
      <c r="FMF57" s="27" t="e">
        <f>FMF56/Справочно!FME$5*1000000</f>
        <v>#DIV/0!</v>
      </c>
      <c r="FMG57" s="27" t="e">
        <f>FMG56/Справочно!FMF$5*1000000</f>
        <v>#DIV/0!</v>
      </c>
      <c r="FMH57" s="27" t="e">
        <f>FMH56/Справочно!FMG$5*1000000</f>
        <v>#DIV/0!</v>
      </c>
      <c r="FMI57" s="27" t="e">
        <f>FMI56/Справочно!FMH$5*1000000</f>
        <v>#DIV/0!</v>
      </c>
      <c r="FMJ57" s="27" t="e">
        <f>FMJ56/Справочно!FMI$5*1000000</f>
        <v>#DIV/0!</v>
      </c>
      <c r="FMK57" s="27" t="e">
        <f>FMK56/Справочно!FMJ$5*1000000</f>
        <v>#DIV/0!</v>
      </c>
      <c r="FML57" s="27" t="e">
        <f>FML56/Справочно!FMK$5*1000000</f>
        <v>#DIV/0!</v>
      </c>
      <c r="FMM57" s="27" t="e">
        <f>FMM56/Справочно!FML$5*1000000</f>
        <v>#DIV/0!</v>
      </c>
      <c r="FMN57" s="27" t="e">
        <f>FMN56/Справочно!FMM$5*1000000</f>
        <v>#DIV/0!</v>
      </c>
      <c r="FMO57" s="27" t="e">
        <f>FMO56/Справочно!FMN$5*1000000</f>
        <v>#DIV/0!</v>
      </c>
      <c r="FMP57" s="27" t="e">
        <f>FMP56/Справочно!FMO$5*1000000</f>
        <v>#DIV/0!</v>
      </c>
      <c r="FMQ57" s="27" t="e">
        <f>FMQ56/Справочно!FMP$5*1000000</f>
        <v>#DIV/0!</v>
      </c>
      <c r="FMR57" s="27" t="e">
        <f>FMR56/Справочно!FMQ$5*1000000</f>
        <v>#DIV/0!</v>
      </c>
      <c r="FMS57" s="27" t="e">
        <f>FMS56/Справочно!FMR$5*1000000</f>
        <v>#DIV/0!</v>
      </c>
      <c r="FMT57" s="27" t="e">
        <f>FMT56/Справочно!FMS$5*1000000</f>
        <v>#DIV/0!</v>
      </c>
      <c r="FMU57" s="27" t="e">
        <f>FMU56/Справочно!FMT$5*1000000</f>
        <v>#DIV/0!</v>
      </c>
      <c r="FMV57" s="27" t="e">
        <f>FMV56/Справочно!FMU$5*1000000</f>
        <v>#DIV/0!</v>
      </c>
      <c r="FMW57" s="27" t="e">
        <f>FMW56/Справочно!FMV$5*1000000</f>
        <v>#DIV/0!</v>
      </c>
      <c r="FMX57" s="27" t="e">
        <f>FMX56/Справочно!FMW$5*1000000</f>
        <v>#DIV/0!</v>
      </c>
      <c r="FMY57" s="27" t="e">
        <f>FMY56/Справочно!FMX$5*1000000</f>
        <v>#DIV/0!</v>
      </c>
      <c r="FMZ57" s="27" t="e">
        <f>FMZ56/Справочно!FMY$5*1000000</f>
        <v>#DIV/0!</v>
      </c>
      <c r="FNA57" s="27" t="e">
        <f>FNA56/Справочно!FMZ$5*1000000</f>
        <v>#DIV/0!</v>
      </c>
      <c r="FNB57" s="27" t="e">
        <f>FNB56/Справочно!FNA$5*1000000</f>
        <v>#DIV/0!</v>
      </c>
      <c r="FNC57" s="27" t="e">
        <f>FNC56/Справочно!FNB$5*1000000</f>
        <v>#DIV/0!</v>
      </c>
      <c r="FND57" s="27" t="e">
        <f>FND56/Справочно!FNC$5*1000000</f>
        <v>#DIV/0!</v>
      </c>
      <c r="FNE57" s="27" t="e">
        <f>FNE56/Справочно!FND$5*1000000</f>
        <v>#DIV/0!</v>
      </c>
      <c r="FNF57" s="27" t="e">
        <f>FNF56/Справочно!FNE$5*1000000</f>
        <v>#DIV/0!</v>
      </c>
      <c r="FNG57" s="27" t="e">
        <f>FNG56/Справочно!FNF$5*1000000</f>
        <v>#DIV/0!</v>
      </c>
      <c r="FNH57" s="27" t="e">
        <f>FNH56/Справочно!FNG$5*1000000</f>
        <v>#DIV/0!</v>
      </c>
      <c r="FNI57" s="27" t="e">
        <f>FNI56/Справочно!FNH$5*1000000</f>
        <v>#DIV/0!</v>
      </c>
      <c r="FNJ57" s="27" t="e">
        <f>FNJ56/Справочно!FNI$5*1000000</f>
        <v>#DIV/0!</v>
      </c>
      <c r="FNK57" s="27" t="e">
        <f>FNK56/Справочно!FNJ$5*1000000</f>
        <v>#DIV/0!</v>
      </c>
      <c r="FNL57" s="27" t="e">
        <f>FNL56/Справочно!FNK$5*1000000</f>
        <v>#DIV/0!</v>
      </c>
      <c r="FNM57" s="27" t="e">
        <f>FNM56/Справочно!FNL$5*1000000</f>
        <v>#DIV/0!</v>
      </c>
      <c r="FNN57" s="27" t="e">
        <f>FNN56/Справочно!FNM$5*1000000</f>
        <v>#DIV/0!</v>
      </c>
      <c r="FNO57" s="27" t="e">
        <f>FNO56/Справочно!FNN$5*1000000</f>
        <v>#DIV/0!</v>
      </c>
      <c r="FNP57" s="27" t="e">
        <f>FNP56/Справочно!FNO$5*1000000</f>
        <v>#DIV/0!</v>
      </c>
      <c r="FNQ57" s="27" t="e">
        <f>FNQ56/Справочно!FNP$5*1000000</f>
        <v>#DIV/0!</v>
      </c>
      <c r="FNR57" s="27" t="e">
        <f>FNR56/Справочно!FNQ$5*1000000</f>
        <v>#DIV/0!</v>
      </c>
      <c r="FNS57" s="27" t="e">
        <f>FNS56/Справочно!FNR$5*1000000</f>
        <v>#DIV/0!</v>
      </c>
      <c r="FNT57" s="27" t="e">
        <f>FNT56/Справочно!FNS$5*1000000</f>
        <v>#DIV/0!</v>
      </c>
      <c r="FNU57" s="27" t="e">
        <f>FNU56/Справочно!FNT$5*1000000</f>
        <v>#DIV/0!</v>
      </c>
      <c r="FNV57" s="27" t="e">
        <f>FNV56/Справочно!FNU$5*1000000</f>
        <v>#DIV/0!</v>
      </c>
      <c r="FNW57" s="27" t="e">
        <f>FNW56/Справочно!FNV$5*1000000</f>
        <v>#DIV/0!</v>
      </c>
      <c r="FNX57" s="27" t="e">
        <f>FNX56/Справочно!FNW$5*1000000</f>
        <v>#DIV/0!</v>
      </c>
      <c r="FNY57" s="27" t="e">
        <f>FNY56/Справочно!FNX$5*1000000</f>
        <v>#DIV/0!</v>
      </c>
      <c r="FNZ57" s="27" t="e">
        <f>FNZ56/Справочно!FNY$5*1000000</f>
        <v>#DIV/0!</v>
      </c>
      <c r="FOA57" s="27" t="e">
        <f>FOA56/Справочно!FNZ$5*1000000</f>
        <v>#DIV/0!</v>
      </c>
      <c r="FOB57" s="27" t="e">
        <f>FOB56/Справочно!FOA$5*1000000</f>
        <v>#DIV/0!</v>
      </c>
      <c r="FOC57" s="27" t="e">
        <f>FOC56/Справочно!FOB$5*1000000</f>
        <v>#DIV/0!</v>
      </c>
      <c r="FOD57" s="27" t="e">
        <f>FOD56/Справочно!FOC$5*1000000</f>
        <v>#DIV/0!</v>
      </c>
      <c r="FOE57" s="27" t="e">
        <f>FOE56/Справочно!FOD$5*1000000</f>
        <v>#DIV/0!</v>
      </c>
      <c r="FOF57" s="27" t="e">
        <f>FOF56/Справочно!FOE$5*1000000</f>
        <v>#DIV/0!</v>
      </c>
      <c r="FOG57" s="27" t="e">
        <f>FOG56/Справочно!FOF$5*1000000</f>
        <v>#DIV/0!</v>
      </c>
      <c r="FOH57" s="27" t="e">
        <f>FOH56/Справочно!FOG$5*1000000</f>
        <v>#DIV/0!</v>
      </c>
      <c r="FOI57" s="27" t="e">
        <f>FOI56/Справочно!FOH$5*1000000</f>
        <v>#DIV/0!</v>
      </c>
      <c r="FOJ57" s="27" t="e">
        <f>FOJ56/Справочно!FOI$5*1000000</f>
        <v>#DIV/0!</v>
      </c>
      <c r="FOK57" s="27" t="e">
        <f>FOK56/Справочно!FOJ$5*1000000</f>
        <v>#DIV/0!</v>
      </c>
      <c r="FOL57" s="27" t="e">
        <f>FOL56/Справочно!FOK$5*1000000</f>
        <v>#DIV/0!</v>
      </c>
      <c r="FOM57" s="27" t="e">
        <f>FOM56/Справочно!FOL$5*1000000</f>
        <v>#DIV/0!</v>
      </c>
      <c r="FON57" s="27" t="e">
        <f>FON56/Справочно!FOM$5*1000000</f>
        <v>#DIV/0!</v>
      </c>
      <c r="FOO57" s="27" t="e">
        <f>FOO56/Справочно!FON$5*1000000</f>
        <v>#DIV/0!</v>
      </c>
      <c r="FOP57" s="27" t="e">
        <f>FOP56/Справочно!FOO$5*1000000</f>
        <v>#DIV/0!</v>
      </c>
      <c r="FOQ57" s="27" t="e">
        <f>FOQ56/Справочно!FOP$5*1000000</f>
        <v>#DIV/0!</v>
      </c>
      <c r="FOR57" s="27" t="e">
        <f>FOR56/Справочно!FOQ$5*1000000</f>
        <v>#DIV/0!</v>
      </c>
      <c r="FOS57" s="27" t="e">
        <f>FOS56/Справочно!FOR$5*1000000</f>
        <v>#DIV/0!</v>
      </c>
      <c r="FOT57" s="27" t="e">
        <f>FOT56/Справочно!FOS$5*1000000</f>
        <v>#DIV/0!</v>
      </c>
      <c r="FOU57" s="27" t="e">
        <f>FOU56/Справочно!FOT$5*1000000</f>
        <v>#DIV/0!</v>
      </c>
      <c r="FOV57" s="27" t="e">
        <f>FOV56/Справочно!FOU$5*1000000</f>
        <v>#DIV/0!</v>
      </c>
      <c r="FOW57" s="27" t="e">
        <f>FOW56/Справочно!FOV$5*1000000</f>
        <v>#DIV/0!</v>
      </c>
      <c r="FOX57" s="27" t="e">
        <f>FOX56/Справочно!FOW$5*1000000</f>
        <v>#DIV/0!</v>
      </c>
      <c r="FOY57" s="27" t="e">
        <f>FOY56/Справочно!FOX$5*1000000</f>
        <v>#DIV/0!</v>
      </c>
      <c r="FOZ57" s="27" t="e">
        <f>FOZ56/Справочно!FOY$5*1000000</f>
        <v>#DIV/0!</v>
      </c>
      <c r="FPA57" s="27" t="e">
        <f>FPA56/Справочно!FOZ$5*1000000</f>
        <v>#DIV/0!</v>
      </c>
      <c r="FPB57" s="27" t="e">
        <f>FPB56/Справочно!FPA$5*1000000</f>
        <v>#DIV/0!</v>
      </c>
      <c r="FPC57" s="27" t="e">
        <f>FPC56/Справочно!FPB$5*1000000</f>
        <v>#DIV/0!</v>
      </c>
      <c r="FPD57" s="27" t="e">
        <f>FPD56/Справочно!FPC$5*1000000</f>
        <v>#DIV/0!</v>
      </c>
      <c r="FPE57" s="27" t="e">
        <f>FPE56/Справочно!FPD$5*1000000</f>
        <v>#DIV/0!</v>
      </c>
      <c r="FPF57" s="27" t="e">
        <f>FPF56/Справочно!FPE$5*1000000</f>
        <v>#DIV/0!</v>
      </c>
      <c r="FPG57" s="27" t="e">
        <f>FPG56/Справочно!FPF$5*1000000</f>
        <v>#DIV/0!</v>
      </c>
      <c r="FPH57" s="27" t="e">
        <f>FPH56/Справочно!FPG$5*1000000</f>
        <v>#DIV/0!</v>
      </c>
      <c r="FPI57" s="27" t="e">
        <f>FPI56/Справочно!FPH$5*1000000</f>
        <v>#DIV/0!</v>
      </c>
      <c r="FPJ57" s="27" t="e">
        <f>FPJ56/Справочно!FPI$5*1000000</f>
        <v>#DIV/0!</v>
      </c>
      <c r="FPK57" s="27" t="e">
        <f>FPK56/Справочно!FPJ$5*1000000</f>
        <v>#DIV/0!</v>
      </c>
      <c r="FPL57" s="27" t="e">
        <f>FPL56/Справочно!FPK$5*1000000</f>
        <v>#DIV/0!</v>
      </c>
      <c r="FPM57" s="27" t="e">
        <f>FPM56/Справочно!FPL$5*1000000</f>
        <v>#DIV/0!</v>
      </c>
      <c r="FPN57" s="27" t="e">
        <f>FPN56/Справочно!FPM$5*1000000</f>
        <v>#DIV/0!</v>
      </c>
      <c r="FPO57" s="27" t="e">
        <f>FPO56/Справочно!FPN$5*1000000</f>
        <v>#DIV/0!</v>
      </c>
      <c r="FPP57" s="27" t="e">
        <f>FPP56/Справочно!FPO$5*1000000</f>
        <v>#DIV/0!</v>
      </c>
      <c r="FPQ57" s="27" t="e">
        <f>FPQ56/Справочно!FPP$5*1000000</f>
        <v>#DIV/0!</v>
      </c>
      <c r="FPR57" s="27" t="e">
        <f>FPR56/Справочно!FPQ$5*1000000</f>
        <v>#DIV/0!</v>
      </c>
      <c r="FPS57" s="27" t="e">
        <f>FPS56/Справочно!FPR$5*1000000</f>
        <v>#DIV/0!</v>
      </c>
      <c r="FPT57" s="27" t="e">
        <f>FPT56/Справочно!FPS$5*1000000</f>
        <v>#DIV/0!</v>
      </c>
      <c r="FPU57" s="27" t="e">
        <f>FPU56/Справочно!FPT$5*1000000</f>
        <v>#DIV/0!</v>
      </c>
      <c r="FPV57" s="27" t="e">
        <f>FPV56/Справочно!FPU$5*1000000</f>
        <v>#DIV/0!</v>
      </c>
      <c r="FPW57" s="27" t="e">
        <f>FPW56/Справочно!FPV$5*1000000</f>
        <v>#DIV/0!</v>
      </c>
      <c r="FPX57" s="27" t="e">
        <f>FPX56/Справочно!FPW$5*1000000</f>
        <v>#DIV/0!</v>
      </c>
      <c r="FPY57" s="27" t="e">
        <f>FPY56/Справочно!FPX$5*1000000</f>
        <v>#DIV/0!</v>
      </c>
      <c r="FPZ57" s="27" t="e">
        <f>FPZ56/Справочно!FPY$5*1000000</f>
        <v>#DIV/0!</v>
      </c>
      <c r="FQA57" s="27" t="e">
        <f>FQA56/Справочно!FPZ$5*1000000</f>
        <v>#DIV/0!</v>
      </c>
      <c r="FQB57" s="27" t="e">
        <f>FQB56/Справочно!FQA$5*1000000</f>
        <v>#DIV/0!</v>
      </c>
      <c r="FQC57" s="27" t="e">
        <f>FQC56/Справочно!FQB$5*1000000</f>
        <v>#DIV/0!</v>
      </c>
      <c r="FQD57" s="27" t="e">
        <f>FQD56/Справочно!FQC$5*1000000</f>
        <v>#DIV/0!</v>
      </c>
      <c r="FQE57" s="27" t="e">
        <f>FQE56/Справочно!FQD$5*1000000</f>
        <v>#DIV/0!</v>
      </c>
      <c r="FQF57" s="27" t="e">
        <f>FQF56/Справочно!FQE$5*1000000</f>
        <v>#DIV/0!</v>
      </c>
      <c r="FQG57" s="27" t="e">
        <f>FQG56/Справочно!FQF$5*1000000</f>
        <v>#DIV/0!</v>
      </c>
      <c r="FQH57" s="27" t="e">
        <f>FQH56/Справочно!FQG$5*1000000</f>
        <v>#DIV/0!</v>
      </c>
      <c r="FQI57" s="27" t="e">
        <f>FQI56/Справочно!FQH$5*1000000</f>
        <v>#DIV/0!</v>
      </c>
      <c r="FQJ57" s="27" t="e">
        <f>FQJ56/Справочно!FQI$5*1000000</f>
        <v>#DIV/0!</v>
      </c>
      <c r="FQK57" s="27" t="e">
        <f>FQK56/Справочно!FQJ$5*1000000</f>
        <v>#DIV/0!</v>
      </c>
      <c r="FQL57" s="27" t="e">
        <f>FQL56/Справочно!FQK$5*1000000</f>
        <v>#DIV/0!</v>
      </c>
      <c r="FQM57" s="27" t="e">
        <f>FQM56/Справочно!FQL$5*1000000</f>
        <v>#DIV/0!</v>
      </c>
      <c r="FQN57" s="27" t="e">
        <f>FQN56/Справочно!FQM$5*1000000</f>
        <v>#DIV/0!</v>
      </c>
      <c r="FQO57" s="27" t="e">
        <f>FQO56/Справочно!FQN$5*1000000</f>
        <v>#DIV/0!</v>
      </c>
      <c r="FQP57" s="27" t="e">
        <f>FQP56/Справочно!FQO$5*1000000</f>
        <v>#DIV/0!</v>
      </c>
      <c r="FQQ57" s="27" t="e">
        <f>FQQ56/Справочно!FQP$5*1000000</f>
        <v>#DIV/0!</v>
      </c>
      <c r="FQR57" s="27" t="e">
        <f>FQR56/Справочно!FQQ$5*1000000</f>
        <v>#DIV/0!</v>
      </c>
      <c r="FQS57" s="27" t="e">
        <f>FQS56/Справочно!FQR$5*1000000</f>
        <v>#DIV/0!</v>
      </c>
      <c r="FQT57" s="27" t="e">
        <f>FQT56/Справочно!FQS$5*1000000</f>
        <v>#DIV/0!</v>
      </c>
      <c r="FQU57" s="27" t="e">
        <f>FQU56/Справочно!FQT$5*1000000</f>
        <v>#DIV/0!</v>
      </c>
      <c r="FQV57" s="27" t="e">
        <f>FQV56/Справочно!FQU$5*1000000</f>
        <v>#DIV/0!</v>
      </c>
      <c r="FQW57" s="27" t="e">
        <f>FQW56/Справочно!FQV$5*1000000</f>
        <v>#DIV/0!</v>
      </c>
      <c r="FQX57" s="27" t="e">
        <f>FQX56/Справочно!FQW$5*1000000</f>
        <v>#DIV/0!</v>
      </c>
      <c r="FQY57" s="27" t="e">
        <f>FQY56/Справочно!FQX$5*1000000</f>
        <v>#DIV/0!</v>
      </c>
      <c r="FQZ57" s="27" t="e">
        <f>FQZ56/Справочно!FQY$5*1000000</f>
        <v>#DIV/0!</v>
      </c>
      <c r="FRA57" s="27" t="e">
        <f>FRA56/Справочно!FQZ$5*1000000</f>
        <v>#DIV/0!</v>
      </c>
      <c r="FRB57" s="27" t="e">
        <f>FRB56/Справочно!FRA$5*1000000</f>
        <v>#DIV/0!</v>
      </c>
      <c r="FRC57" s="27" t="e">
        <f>FRC56/Справочно!FRB$5*1000000</f>
        <v>#DIV/0!</v>
      </c>
      <c r="FRD57" s="27" t="e">
        <f>FRD56/Справочно!FRC$5*1000000</f>
        <v>#DIV/0!</v>
      </c>
      <c r="FRE57" s="27" t="e">
        <f>FRE56/Справочно!FRD$5*1000000</f>
        <v>#DIV/0!</v>
      </c>
      <c r="FRF57" s="27" t="e">
        <f>FRF56/Справочно!FRE$5*1000000</f>
        <v>#DIV/0!</v>
      </c>
      <c r="FRG57" s="27" t="e">
        <f>FRG56/Справочно!FRF$5*1000000</f>
        <v>#DIV/0!</v>
      </c>
      <c r="FRH57" s="27" t="e">
        <f>FRH56/Справочно!FRG$5*1000000</f>
        <v>#DIV/0!</v>
      </c>
      <c r="FRI57" s="27" t="e">
        <f>FRI56/Справочно!FRH$5*1000000</f>
        <v>#DIV/0!</v>
      </c>
      <c r="FRJ57" s="27" t="e">
        <f>FRJ56/Справочно!FRI$5*1000000</f>
        <v>#DIV/0!</v>
      </c>
      <c r="FRK57" s="27" t="e">
        <f>FRK56/Справочно!FRJ$5*1000000</f>
        <v>#DIV/0!</v>
      </c>
      <c r="FRL57" s="27" t="e">
        <f>FRL56/Справочно!FRK$5*1000000</f>
        <v>#DIV/0!</v>
      </c>
      <c r="FRM57" s="27" t="e">
        <f>FRM56/Справочно!FRL$5*1000000</f>
        <v>#DIV/0!</v>
      </c>
      <c r="FRN57" s="27" t="e">
        <f>FRN56/Справочно!FRM$5*1000000</f>
        <v>#DIV/0!</v>
      </c>
      <c r="FRO57" s="27" t="e">
        <f>FRO56/Справочно!FRN$5*1000000</f>
        <v>#DIV/0!</v>
      </c>
      <c r="FRP57" s="27" t="e">
        <f>FRP56/Справочно!FRO$5*1000000</f>
        <v>#DIV/0!</v>
      </c>
      <c r="FRQ57" s="27" t="e">
        <f>FRQ56/Справочно!FRP$5*1000000</f>
        <v>#DIV/0!</v>
      </c>
      <c r="FRR57" s="27" t="e">
        <f>FRR56/Справочно!FRQ$5*1000000</f>
        <v>#DIV/0!</v>
      </c>
      <c r="FRS57" s="27" t="e">
        <f>FRS56/Справочно!FRR$5*1000000</f>
        <v>#DIV/0!</v>
      </c>
      <c r="FRT57" s="27" t="e">
        <f>FRT56/Справочно!FRS$5*1000000</f>
        <v>#DIV/0!</v>
      </c>
      <c r="FRU57" s="27" t="e">
        <f>FRU56/Справочно!FRT$5*1000000</f>
        <v>#DIV/0!</v>
      </c>
      <c r="FRV57" s="27" t="e">
        <f>FRV56/Справочно!FRU$5*1000000</f>
        <v>#DIV/0!</v>
      </c>
      <c r="FRW57" s="27" t="e">
        <f>FRW56/Справочно!FRV$5*1000000</f>
        <v>#DIV/0!</v>
      </c>
      <c r="FRX57" s="27" t="e">
        <f>FRX56/Справочно!FRW$5*1000000</f>
        <v>#DIV/0!</v>
      </c>
      <c r="FRY57" s="27" t="e">
        <f>FRY56/Справочно!FRX$5*1000000</f>
        <v>#DIV/0!</v>
      </c>
      <c r="FRZ57" s="27" t="e">
        <f>FRZ56/Справочно!FRY$5*1000000</f>
        <v>#DIV/0!</v>
      </c>
      <c r="FSA57" s="27" t="e">
        <f>FSA56/Справочно!FRZ$5*1000000</f>
        <v>#DIV/0!</v>
      </c>
      <c r="FSB57" s="27" t="e">
        <f>FSB56/Справочно!FSA$5*1000000</f>
        <v>#DIV/0!</v>
      </c>
      <c r="FSC57" s="27" t="e">
        <f>FSC56/Справочно!FSB$5*1000000</f>
        <v>#DIV/0!</v>
      </c>
      <c r="FSD57" s="27" t="e">
        <f>FSD56/Справочно!FSC$5*1000000</f>
        <v>#DIV/0!</v>
      </c>
      <c r="FSE57" s="27" t="e">
        <f>FSE56/Справочно!FSD$5*1000000</f>
        <v>#DIV/0!</v>
      </c>
      <c r="FSF57" s="27" t="e">
        <f>FSF56/Справочно!FSE$5*1000000</f>
        <v>#DIV/0!</v>
      </c>
      <c r="FSG57" s="27" t="e">
        <f>FSG56/Справочно!FSF$5*1000000</f>
        <v>#DIV/0!</v>
      </c>
      <c r="FSH57" s="27" t="e">
        <f>FSH56/Справочно!FSG$5*1000000</f>
        <v>#DIV/0!</v>
      </c>
      <c r="FSI57" s="27" t="e">
        <f>FSI56/Справочно!FSH$5*1000000</f>
        <v>#DIV/0!</v>
      </c>
      <c r="FSJ57" s="27" t="e">
        <f>FSJ56/Справочно!FSI$5*1000000</f>
        <v>#DIV/0!</v>
      </c>
      <c r="FSK57" s="27" t="e">
        <f>FSK56/Справочно!FSJ$5*1000000</f>
        <v>#DIV/0!</v>
      </c>
      <c r="FSL57" s="27" t="e">
        <f>FSL56/Справочно!FSK$5*1000000</f>
        <v>#DIV/0!</v>
      </c>
      <c r="FSM57" s="27" t="e">
        <f>FSM56/Справочно!FSL$5*1000000</f>
        <v>#DIV/0!</v>
      </c>
      <c r="FSN57" s="27" t="e">
        <f>FSN56/Справочно!FSM$5*1000000</f>
        <v>#DIV/0!</v>
      </c>
      <c r="FSO57" s="27" t="e">
        <f>FSO56/Справочно!FSN$5*1000000</f>
        <v>#DIV/0!</v>
      </c>
      <c r="FSP57" s="27" t="e">
        <f>FSP56/Справочно!FSO$5*1000000</f>
        <v>#DIV/0!</v>
      </c>
      <c r="FSQ57" s="27" t="e">
        <f>FSQ56/Справочно!FSP$5*1000000</f>
        <v>#DIV/0!</v>
      </c>
      <c r="FSR57" s="27" t="e">
        <f>FSR56/Справочно!FSQ$5*1000000</f>
        <v>#DIV/0!</v>
      </c>
      <c r="FSS57" s="27" t="e">
        <f>FSS56/Справочно!FSR$5*1000000</f>
        <v>#DIV/0!</v>
      </c>
      <c r="FST57" s="27" t="e">
        <f>FST56/Справочно!FSS$5*1000000</f>
        <v>#DIV/0!</v>
      </c>
      <c r="FSU57" s="27" t="e">
        <f>FSU56/Справочно!FST$5*1000000</f>
        <v>#DIV/0!</v>
      </c>
      <c r="FSV57" s="27" t="e">
        <f>FSV56/Справочно!FSU$5*1000000</f>
        <v>#DIV/0!</v>
      </c>
      <c r="FSW57" s="27" t="e">
        <f>FSW56/Справочно!FSV$5*1000000</f>
        <v>#DIV/0!</v>
      </c>
      <c r="FSX57" s="27" t="e">
        <f>FSX56/Справочно!FSW$5*1000000</f>
        <v>#DIV/0!</v>
      </c>
      <c r="FSY57" s="27" t="e">
        <f>FSY56/Справочно!FSX$5*1000000</f>
        <v>#DIV/0!</v>
      </c>
      <c r="FSZ57" s="27" t="e">
        <f>FSZ56/Справочно!FSY$5*1000000</f>
        <v>#DIV/0!</v>
      </c>
      <c r="FTA57" s="27" t="e">
        <f>FTA56/Справочно!FSZ$5*1000000</f>
        <v>#DIV/0!</v>
      </c>
      <c r="FTB57" s="27" t="e">
        <f>FTB56/Справочно!FTA$5*1000000</f>
        <v>#DIV/0!</v>
      </c>
      <c r="FTC57" s="27" t="e">
        <f>FTC56/Справочно!FTB$5*1000000</f>
        <v>#DIV/0!</v>
      </c>
      <c r="FTD57" s="27" t="e">
        <f>FTD56/Справочно!FTC$5*1000000</f>
        <v>#DIV/0!</v>
      </c>
      <c r="FTE57" s="27" t="e">
        <f>FTE56/Справочно!FTD$5*1000000</f>
        <v>#DIV/0!</v>
      </c>
      <c r="FTF57" s="27" t="e">
        <f>FTF56/Справочно!FTE$5*1000000</f>
        <v>#DIV/0!</v>
      </c>
      <c r="FTG57" s="27" t="e">
        <f>FTG56/Справочно!FTF$5*1000000</f>
        <v>#DIV/0!</v>
      </c>
      <c r="FTH57" s="27" t="e">
        <f>FTH56/Справочно!FTG$5*1000000</f>
        <v>#DIV/0!</v>
      </c>
      <c r="FTI57" s="27" t="e">
        <f>FTI56/Справочно!FTH$5*1000000</f>
        <v>#DIV/0!</v>
      </c>
      <c r="FTJ57" s="27" t="e">
        <f>FTJ56/Справочно!FTI$5*1000000</f>
        <v>#DIV/0!</v>
      </c>
      <c r="FTK57" s="27" t="e">
        <f>FTK56/Справочно!FTJ$5*1000000</f>
        <v>#DIV/0!</v>
      </c>
      <c r="FTL57" s="27" t="e">
        <f>FTL56/Справочно!FTK$5*1000000</f>
        <v>#DIV/0!</v>
      </c>
      <c r="FTM57" s="27" t="e">
        <f>FTM56/Справочно!FTL$5*1000000</f>
        <v>#DIV/0!</v>
      </c>
      <c r="FTN57" s="27" t="e">
        <f>FTN56/Справочно!FTM$5*1000000</f>
        <v>#DIV/0!</v>
      </c>
      <c r="FTO57" s="27" t="e">
        <f>FTO56/Справочно!FTN$5*1000000</f>
        <v>#DIV/0!</v>
      </c>
      <c r="FTP57" s="27" t="e">
        <f>FTP56/Справочно!FTO$5*1000000</f>
        <v>#DIV/0!</v>
      </c>
      <c r="FTQ57" s="27" t="e">
        <f>FTQ56/Справочно!FTP$5*1000000</f>
        <v>#DIV/0!</v>
      </c>
      <c r="FTR57" s="27" t="e">
        <f>FTR56/Справочно!FTQ$5*1000000</f>
        <v>#DIV/0!</v>
      </c>
      <c r="FTS57" s="27" t="e">
        <f>FTS56/Справочно!FTR$5*1000000</f>
        <v>#DIV/0!</v>
      </c>
      <c r="FTT57" s="27" t="e">
        <f>FTT56/Справочно!FTS$5*1000000</f>
        <v>#DIV/0!</v>
      </c>
      <c r="FTU57" s="27" t="e">
        <f>FTU56/Справочно!FTT$5*1000000</f>
        <v>#DIV/0!</v>
      </c>
      <c r="FTV57" s="27" t="e">
        <f>FTV56/Справочно!FTU$5*1000000</f>
        <v>#DIV/0!</v>
      </c>
      <c r="FTW57" s="27" t="e">
        <f>FTW56/Справочно!FTV$5*1000000</f>
        <v>#DIV/0!</v>
      </c>
      <c r="FTX57" s="27" t="e">
        <f>FTX56/Справочно!FTW$5*1000000</f>
        <v>#DIV/0!</v>
      </c>
      <c r="FTY57" s="27" t="e">
        <f>FTY56/Справочно!FTX$5*1000000</f>
        <v>#DIV/0!</v>
      </c>
      <c r="FTZ57" s="27" t="e">
        <f>FTZ56/Справочно!FTY$5*1000000</f>
        <v>#DIV/0!</v>
      </c>
      <c r="FUA57" s="27" t="e">
        <f>FUA56/Справочно!FTZ$5*1000000</f>
        <v>#DIV/0!</v>
      </c>
      <c r="FUB57" s="27" t="e">
        <f>FUB56/Справочно!FUA$5*1000000</f>
        <v>#DIV/0!</v>
      </c>
      <c r="FUC57" s="27" t="e">
        <f>FUC56/Справочно!FUB$5*1000000</f>
        <v>#DIV/0!</v>
      </c>
      <c r="FUD57" s="27" t="e">
        <f>FUD56/Справочно!FUC$5*1000000</f>
        <v>#DIV/0!</v>
      </c>
      <c r="FUE57" s="27" t="e">
        <f>FUE56/Справочно!FUD$5*1000000</f>
        <v>#DIV/0!</v>
      </c>
      <c r="FUF57" s="27" t="e">
        <f>FUF56/Справочно!FUE$5*1000000</f>
        <v>#DIV/0!</v>
      </c>
      <c r="FUG57" s="27" t="e">
        <f>FUG56/Справочно!FUF$5*1000000</f>
        <v>#DIV/0!</v>
      </c>
      <c r="FUH57" s="27" t="e">
        <f>FUH56/Справочно!FUG$5*1000000</f>
        <v>#DIV/0!</v>
      </c>
      <c r="FUI57" s="27" t="e">
        <f>FUI56/Справочно!FUH$5*1000000</f>
        <v>#DIV/0!</v>
      </c>
      <c r="FUJ57" s="27" t="e">
        <f>FUJ56/Справочно!FUI$5*1000000</f>
        <v>#DIV/0!</v>
      </c>
      <c r="FUK57" s="27" t="e">
        <f>FUK56/Справочно!FUJ$5*1000000</f>
        <v>#DIV/0!</v>
      </c>
      <c r="FUL57" s="27" t="e">
        <f>FUL56/Справочно!FUK$5*1000000</f>
        <v>#DIV/0!</v>
      </c>
      <c r="FUM57" s="27" t="e">
        <f>FUM56/Справочно!FUL$5*1000000</f>
        <v>#DIV/0!</v>
      </c>
      <c r="FUN57" s="27" t="e">
        <f>FUN56/Справочно!FUM$5*1000000</f>
        <v>#DIV/0!</v>
      </c>
      <c r="FUO57" s="27" t="e">
        <f>FUO56/Справочно!FUN$5*1000000</f>
        <v>#DIV/0!</v>
      </c>
      <c r="FUP57" s="27" t="e">
        <f>FUP56/Справочно!FUO$5*1000000</f>
        <v>#DIV/0!</v>
      </c>
      <c r="FUQ57" s="27" t="e">
        <f>FUQ56/Справочно!FUP$5*1000000</f>
        <v>#DIV/0!</v>
      </c>
      <c r="FUR57" s="27" t="e">
        <f>FUR56/Справочно!FUQ$5*1000000</f>
        <v>#DIV/0!</v>
      </c>
      <c r="FUS57" s="27" t="e">
        <f>FUS56/Справочно!FUR$5*1000000</f>
        <v>#DIV/0!</v>
      </c>
      <c r="FUT57" s="27" t="e">
        <f>FUT56/Справочно!FUS$5*1000000</f>
        <v>#DIV/0!</v>
      </c>
      <c r="FUU57" s="27" t="e">
        <f>FUU56/Справочно!FUT$5*1000000</f>
        <v>#DIV/0!</v>
      </c>
      <c r="FUV57" s="27" t="e">
        <f>FUV56/Справочно!FUU$5*1000000</f>
        <v>#DIV/0!</v>
      </c>
      <c r="FUW57" s="27" t="e">
        <f>FUW56/Справочно!FUV$5*1000000</f>
        <v>#DIV/0!</v>
      </c>
      <c r="FUX57" s="27" t="e">
        <f>FUX56/Справочно!FUW$5*1000000</f>
        <v>#DIV/0!</v>
      </c>
      <c r="FUY57" s="27" t="e">
        <f>FUY56/Справочно!FUX$5*1000000</f>
        <v>#DIV/0!</v>
      </c>
      <c r="FUZ57" s="27" t="e">
        <f>FUZ56/Справочно!FUY$5*1000000</f>
        <v>#DIV/0!</v>
      </c>
      <c r="FVA57" s="27" t="e">
        <f>FVA56/Справочно!FUZ$5*1000000</f>
        <v>#DIV/0!</v>
      </c>
      <c r="FVB57" s="27" t="e">
        <f>FVB56/Справочно!FVA$5*1000000</f>
        <v>#DIV/0!</v>
      </c>
      <c r="FVC57" s="27" t="e">
        <f>FVC56/Справочно!FVB$5*1000000</f>
        <v>#DIV/0!</v>
      </c>
      <c r="FVD57" s="27" t="e">
        <f>FVD56/Справочно!FVC$5*1000000</f>
        <v>#DIV/0!</v>
      </c>
      <c r="FVE57" s="27" t="e">
        <f>FVE56/Справочно!FVD$5*1000000</f>
        <v>#DIV/0!</v>
      </c>
      <c r="FVF57" s="27" t="e">
        <f>FVF56/Справочно!FVE$5*1000000</f>
        <v>#DIV/0!</v>
      </c>
      <c r="FVG57" s="27" t="e">
        <f>FVG56/Справочно!FVF$5*1000000</f>
        <v>#DIV/0!</v>
      </c>
      <c r="FVH57" s="27" t="e">
        <f>FVH56/Справочно!FVG$5*1000000</f>
        <v>#DIV/0!</v>
      </c>
      <c r="FVI57" s="27" t="e">
        <f>FVI56/Справочно!FVH$5*1000000</f>
        <v>#DIV/0!</v>
      </c>
      <c r="FVJ57" s="27" t="e">
        <f>FVJ56/Справочно!FVI$5*1000000</f>
        <v>#DIV/0!</v>
      </c>
      <c r="FVK57" s="27" t="e">
        <f>FVK56/Справочно!FVJ$5*1000000</f>
        <v>#DIV/0!</v>
      </c>
      <c r="FVL57" s="27" t="e">
        <f>FVL56/Справочно!FVK$5*1000000</f>
        <v>#DIV/0!</v>
      </c>
      <c r="FVM57" s="27" t="e">
        <f>FVM56/Справочно!FVL$5*1000000</f>
        <v>#DIV/0!</v>
      </c>
      <c r="FVN57" s="27" t="e">
        <f>FVN56/Справочно!FVM$5*1000000</f>
        <v>#DIV/0!</v>
      </c>
      <c r="FVO57" s="27" t="e">
        <f>FVO56/Справочно!FVN$5*1000000</f>
        <v>#DIV/0!</v>
      </c>
      <c r="FVP57" s="27" t="e">
        <f>FVP56/Справочно!FVO$5*1000000</f>
        <v>#DIV/0!</v>
      </c>
      <c r="FVQ57" s="27" t="e">
        <f>FVQ56/Справочно!FVP$5*1000000</f>
        <v>#DIV/0!</v>
      </c>
      <c r="FVR57" s="27" t="e">
        <f>FVR56/Справочно!FVQ$5*1000000</f>
        <v>#DIV/0!</v>
      </c>
      <c r="FVS57" s="27" t="e">
        <f>FVS56/Справочно!FVR$5*1000000</f>
        <v>#DIV/0!</v>
      </c>
      <c r="FVT57" s="27" t="e">
        <f>FVT56/Справочно!FVS$5*1000000</f>
        <v>#DIV/0!</v>
      </c>
      <c r="FVU57" s="27" t="e">
        <f>FVU56/Справочно!FVT$5*1000000</f>
        <v>#DIV/0!</v>
      </c>
      <c r="FVV57" s="27" t="e">
        <f>FVV56/Справочно!FVU$5*1000000</f>
        <v>#DIV/0!</v>
      </c>
      <c r="FVW57" s="27" t="e">
        <f>FVW56/Справочно!FVV$5*1000000</f>
        <v>#DIV/0!</v>
      </c>
      <c r="FVX57" s="27" t="e">
        <f>FVX56/Справочно!FVW$5*1000000</f>
        <v>#DIV/0!</v>
      </c>
      <c r="FVY57" s="27" t="e">
        <f>FVY56/Справочно!FVX$5*1000000</f>
        <v>#DIV/0!</v>
      </c>
      <c r="FVZ57" s="27" t="e">
        <f>FVZ56/Справочно!FVY$5*1000000</f>
        <v>#DIV/0!</v>
      </c>
      <c r="FWA57" s="27" t="e">
        <f>FWA56/Справочно!FVZ$5*1000000</f>
        <v>#DIV/0!</v>
      </c>
      <c r="FWB57" s="27" t="e">
        <f>FWB56/Справочно!FWA$5*1000000</f>
        <v>#DIV/0!</v>
      </c>
      <c r="FWC57" s="27" t="e">
        <f>FWC56/Справочно!FWB$5*1000000</f>
        <v>#DIV/0!</v>
      </c>
      <c r="FWD57" s="27" t="e">
        <f>FWD56/Справочно!FWC$5*1000000</f>
        <v>#DIV/0!</v>
      </c>
      <c r="FWE57" s="27" t="e">
        <f>FWE56/Справочно!FWD$5*1000000</f>
        <v>#DIV/0!</v>
      </c>
      <c r="FWF57" s="27" t="e">
        <f>FWF56/Справочно!FWE$5*1000000</f>
        <v>#DIV/0!</v>
      </c>
      <c r="FWG57" s="27" t="e">
        <f>FWG56/Справочно!FWF$5*1000000</f>
        <v>#DIV/0!</v>
      </c>
      <c r="FWH57" s="27" t="e">
        <f>FWH56/Справочно!FWG$5*1000000</f>
        <v>#DIV/0!</v>
      </c>
      <c r="FWI57" s="27" t="e">
        <f>FWI56/Справочно!FWH$5*1000000</f>
        <v>#DIV/0!</v>
      </c>
      <c r="FWJ57" s="27" t="e">
        <f>FWJ56/Справочно!FWI$5*1000000</f>
        <v>#DIV/0!</v>
      </c>
      <c r="FWK57" s="27" t="e">
        <f>FWK56/Справочно!FWJ$5*1000000</f>
        <v>#DIV/0!</v>
      </c>
      <c r="FWL57" s="27" t="e">
        <f>FWL56/Справочно!FWK$5*1000000</f>
        <v>#DIV/0!</v>
      </c>
      <c r="FWM57" s="27" t="e">
        <f>FWM56/Справочно!FWL$5*1000000</f>
        <v>#DIV/0!</v>
      </c>
      <c r="FWN57" s="27" t="e">
        <f>FWN56/Справочно!FWM$5*1000000</f>
        <v>#DIV/0!</v>
      </c>
      <c r="FWO57" s="27" t="e">
        <f>FWO56/Справочно!FWN$5*1000000</f>
        <v>#DIV/0!</v>
      </c>
      <c r="FWP57" s="27" t="e">
        <f>FWP56/Справочно!FWO$5*1000000</f>
        <v>#DIV/0!</v>
      </c>
      <c r="FWQ57" s="27" t="e">
        <f>FWQ56/Справочно!FWP$5*1000000</f>
        <v>#DIV/0!</v>
      </c>
      <c r="FWR57" s="27" t="e">
        <f>FWR56/Справочно!FWQ$5*1000000</f>
        <v>#DIV/0!</v>
      </c>
      <c r="FWS57" s="27" t="e">
        <f>FWS56/Справочно!FWR$5*1000000</f>
        <v>#DIV/0!</v>
      </c>
      <c r="FWT57" s="27" t="e">
        <f>FWT56/Справочно!FWS$5*1000000</f>
        <v>#DIV/0!</v>
      </c>
      <c r="FWU57" s="27" t="e">
        <f>FWU56/Справочно!FWT$5*1000000</f>
        <v>#DIV/0!</v>
      </c>
      <c r="FWV57" s="27" t="e">
        <f>FWV56/Справочно!FWU$5*1000000</f>
        <v>#DIV/0!</v>
      </c>
      <c r="FWW57" s="27" t="e">
        <f>FWW56/Справочно!FWV$5*1000000</f>
        <v>#DIV/0!</v>
      </c>
      <c r="FWX57" s="27" t="e">
        <f>FWX56/Справочно!FWW$5*1000000</f>
        <v>#DIV/0!</v>
      </c>
      <c r="FWY57" s="27" t="e">
        <f>FWY56/Справочно!FWX$5*1000000</f>
        <v>#DIV/0!</v>
      </c>
      <c r="FWZ57" s="27" t="e">
        <f>FWZ56/Справочно!FWY$5*1000000</f>
        <v>#DIV/0!</v>
      </c>
      <c r="FXA57" s="27" t="e">
        <f>FXA56/Справочно!FWZ$5*1000000</f>
        <v>#DIV/0!</v>
      </c>
      <c r="FXB57" s="27" t="e">
        <f>FXB56/Справочно!FXA$5*1000000</f>
        <v>#DIV/0!</v>
      </c>
      <c r="FXC57" s="27" t="e">
        <f>FXC56/Справочно!FXB$5*1000000</f>
        <v>#DIV/0!</v>
      </c>
      <c r="FXD57" s="27" t="e">
        <f>FXD56/Справочно!FXC$5*1000000</f>
        <v>#DIV/0!</v>
      </c>
      <c r="FXE57" s="27" t="e">
        <f>FXE56/Справочно!FXD$5*1000000</f>
        <v>#DIV/0!</v>
      </c>
      <c r="FXF57" s="27" t="e">
        <f>FXF56/Справочно!FXE$5*1000000</f>
        <v>#DIV/0!</v>
      </c>
      <c r="FXG57" s="27" t="e">
        <f>FXG56/Справочно!FXF$5*1000000</f>
        <v>#DIV/0!</v>
      </c>
      <c r="FXH57" s="27" t="e">
        <f>FXH56/Справочно!FXG$5*1000000</f>
        <v>#DIV/0!</v>
      </c>
      <c r="FXI57" s="27" t="e">
        <f>FXI56/Справочно!FXH$5*1000000</f>
        <v>#DIV/0!</v>
      </c>
      <c r="FXJ57" s="27" t="e">
        <f>FXJ56/Справочно!FXI$5*1000000</f>
        <v>#DIV/0!</v>
      </c>
      <c r="FXK57" s="27" t="e">
        <f>FXK56/Справочно!FXJ$5*1000000</f>
        <v>#DIV/0!</v>
      </c>
      <c r="FXL57" s="27" t="e">
        <f>FXL56/Справочно!FXK$5*1000000</f>
        <v>#DIV/0!</v>
      </c>
      <c r="FXM57" s="27" t="e">
        <f>FXM56/Справочно!FXL$5*1000000</f>
        <v>#DIV/0!</v>
      </c>
      <c r="FXN57" s="27" t="e">
        <f>FXN56/Справочно!FXM$5*1000000</f>
        <v>#DIV/0!</v>
      </c>
      <c r="FXO57" s="27" t="e">
        <f>FXO56/Справочно!FXN$5*1000000</f>
        <v>#DIV/0!</v>
      </c>
      <c r="FXP57" s="27" t="e">
        <f>FXP56/Справочно!FXO$5*1000000</f>
        <v>#DIV/0!</v>
      </c>
      <c r="FXQ57" s="27" t="e">
        <f>FXQ56/Справочно!FXP$5*1000000</f>
        <v>#DIV/0!</v>
      </c>
      <c r="FXR57" s="27" t="e">
        <f>FXR56/Справочно!FXQ$5*1000000</f>
        <v>#DIV/0!</v>
      </c>
      <c r="FXS57" s="27" t="e">
        <f>FXS56/Справочно!FXR$5*1000000</f>
        <v>#DIV/0!</v>
      </c>
      <c r="FXT57" s="27" t="e">
        <f>FXT56/Справочно!FXS$5*1000000</f>
        <v>#DIV/0!</v>
      </c>
      <c r="FXU57" s="27" t="e">
        <f>FXU56/Справочно!FXT$5*1000000</f>
        <v>#DIV/0!</v>
      </c>
      <c r="FXV57" s="27" t="e">
        <f>FXV56/Справочно!FXU$5*1000000</f>
        <v>#DIV/0!</v>
      </c>
      <c r="FXW57" s="27" t="e">
        <f>FXW56/Справочно!FXV$5*1000000</f>
        <v>#DIV/0!</v>
      </c>
      <c r="FXX57" s="27" t="e">
        <f>FXX56/Справочно!FXW$5*1000000</f>
        <v>#DIV/0!</v>
      </c>
      <c r="FXY57" s="27" t="e">
        <f>FXY56/Справочно!FXX$5*1000000</f>
        <v>#DIV/0!</v>
      </c>
      <c r="FXZ57" s="27" t="e">
        <f>FXZ56/Справочно!FXY$5*1000000</f>
        <v>#DIV/0!</v>
      </c>
      <c r="FYA57" s="27" t="e">
        <f>FYA56/Справочно!FXZ$5*1000000</f>
        <v>#DIV/0!</v>
      </c>
      <c r="FYB57" s="27" t="e">
        <f>FYB56/Справочно!FYA$5*1000000</f>
        <v>#DIV/0!</v>
      </c>
      <c r="FYC57" s="27" t="e">
        <f>FYC56/Справочно!FYB$5*1000000</f>
        <v>#DIV/0!</v>
      </c>
      <c r="FYD57" s="27" t="e">
        <f>FYD56/Справочно!FYC$5*1000000</f>
        <v>#DIV/0!</v>
      </c>
      <c r="FYE57" s="27" t="e">
        <f>FYE56/Справочно!FYD$5*1000000</f>
        <v>#DIV/0!</v>
      </c>
      <c r="FYF57" s="27" t="e">
        <f>FYF56/Справочно!FYE$5*1000000</f>
        <v>#DIV/0!</v>
      </c>
      <c r="FYG57" s="27" t="e">
        <f>FYG56/Справочно!FYF$5*1000000</f>
        <v>#DIV/0!</v>
      </c>
      <c r="FYH57" s="27" t="e">
        <f>FYH56/Справочно!FYG$5*1000000</f>
        <v>#DIV/0!</v>
      </c>
      <c r="FYI57" s="27" t="e">
        <f>FYI56/Справочно!FYH$5*1000000</f>
        <v>#DIV/0!</v>
      </c>
      <c r="FYJ57" s="27" t="e">
        <f>FYJ56/Справочно!FYI$5*1000000</f>
        <v>#DIV/0!</v>
      </c>
      <c r="FYK57" s="27" t="e">
        <f>FYK56/Справочно!FYJ$5*1000000</f>
        <v>#DIV/0!</v>
      </c>
      <c r="FYL57" s="27" t="e">
        <f>FYL56/Справочно!FYK$5*1000000</f>
        <v>#DIV/0!</v>
      </c>
      <c r="FYM57" s="27" t="e">
        <f>FYM56/Справочно!FYL$5*1000000</f>
        <v>#DIV/0!</v>
      </c>
      <c r="FYN57" s="27" t="e">
        <f>FYN56/Справочно!FYM$5*1000000</f>
        <v>#DIV/0!</v>
      </c>
      <c r="FYO57" s="27" t="e">
        <f>FYO56/Справочно!FYN$5*1000000</f>
        <v>#DIV/0!</v>
      </c>
      <c r="FYP57" s="27" t="e">
        <f>FYP56/Справочно!FYO$5*1000000</f>
        <v>#DIV/0!</v>
      </c>
      <c r="FYQ57" s="27" t="e">
        <f>FYQ56/Справочно!FYP$5*1000000</f>
        <v>#DIV/0!</v>
      </c>
      <c r="FYR57" s="27" t="e">
        <f>FYR56/Справочно!FYQ$5*1000000</f>
        <v>#DIV/0!</v>
      </c>
      <c r="FYS57" s="27" t="e">
        <f>FYS56/Справочно!FYR$5*1000000</f>
        <v>#DIV/0!</v>
      </c>
      <c r="FYT57" s="27" t="e">
        <f>FYT56/Справочно!FYS$5*1000000</f>
        <v>#DIV/0!</v>
      </c>
      <c r="FYU57" s="27" t="e">
        <f>FYU56/Справочно!FYT$5*1000000</f>
        <v>#DIV/0!</v>
      </c>
      <c r="FYV57" s="27" t="e">
        <f>FYV56/Справочно!FYU$5*1000000</f>
        <v>#DIV/0!</v>
      </c>
      <c r="FYW57" s="27" t="e">
        <f>FYW56/Справочно!FYV$5*1000000</f>
        <v>#DIV/0!</v>
      </c>
      <c r="FYX57" s="27" t="e">
        <f>FYX56/Справочно!FYW$5*1000000</f>
        <v>#DIV/0!</v>
      </c>
      <c r="FYY57" s="27" t="e">
        <f>FYY56/Справочно!FYX$5*1000000</f>
        <v>#DIV/0!</v>
      </c>
      <c r="FYZ57" s="27" t="e">
        <f>FYZ56/Справочно!FYY$5*1000000</f>
        <v>#DIV/0!</v>
      </c>
      <c r="FZA57" s="27" t="e">
        <f>FZA56/Справочно!FYZ$5*1000000</f>
        <v>#DIV/0!</v>
      </c>
      <c r="FZB57" s="27" t="e">
        <f>FZB56/Справочно!FZA$5*1000000</f>
        <v>#DIV/0!</v>
      </c>
      <c r="FZC57" s="27" t="e">
        <f>FZC56/Справочно!FZB$5*1000000</f>
        <v>#DIV/0!</v>
      </c>
      <c r="FZD57" s="27" t="e">
        <f>FZD56/Справочно!FZC$5*1000000</f>
        <v>#DIV/0!</v>
      </c>
      <c r="FZE57" s="27" t="e">
        <f>FZE56/Справочно!FZD$5*1000000</f>
        <v>#DIV/0!</v>
      </c>
      <c r="FZF57" s="27" t="e">
        <f>FZF56/Справочно!FZE$5*1000000</f>
        <v>#DIV/0!</v>
      </c>
      <c r="FZG57" s="27" t="e">
        <f>FZG56/Справочно!FZF$5*1000000</f>
        <v>#DIV/0!</v>
      </c>
      <c r="FZH57" s="27" t="e">
        <f>FZH56/Справочно!FZG$5*1000000</f>
        <v>#DIV/0!</v>
      </c>
      <c r="FZI57" s="27" t="e">
        <f>FZI56/Справочно!FZH$5*1000000</f>
        <v>#DIV/0!</v>
      </c>
      <c r="FZJ57" s="27" t="e">
        <f>FZJ56/Справочно!FZI$5*1000000</f>
        <v>#DIV/0!</v>
      </c>
      <c r="FZK57" s="27" t="e">
        <f>FZK56/Справочно!FZJ$5*1000000</f>
        <v>#DIV/0!</v>
      </c>
      <c r="FZL57" s="27" t="e">
        <f>FZL56/Справочно!FZK$5*1000000</f>
        <v>#DIV/0!</v>
      </c>
      <c r="FZM57" s="27" t="e">
        <f>FZM56/Справочно!FZL$5*1000000</f>
        <v>#DIV/0!</v>
      </c>
      <c r="FZN57" s="27" t="e">
        <f>FZN56/Справочно!FZM$5*1000000</f>
        <v>#DIV/0!</v>
      </c>
      <c r="FZO57" s="27" t="e">
        <f>FZO56/Справочно!FZN$5*1000000</f>
        <v>#DIV/0!</v>
      </c>
      <c r="FZP57" s="27" t="e">
        <f>FZP56/Справочно!FZO$5*1000000</f>
        <v>#DIV/0!</v>
      </c>
      <c r="FZQ57" s="27" t="e">
        <f>FZQ56/Справочно!FZP$5*1000000</f>
        <v>#DIV/0!</v>
      </c>
      <c r="FZR57" s="27" t="e">
        <f>FZR56/Справочно!FZQ$5*1000000</f>
        <v>#DIV/0!</v>
      </c>
      <c r="FZS57" s="27" t="e">
        <f>FZS56/Справочно!FZR$5*1000000</f>
        <v>#DIV/0!</v>
      </c>
      <c r="FZT57" s="27" t="e">
        <f>FZT56/Справочно!FZS$5*1000000</f>
        <v>#DIV/0!</v>
      </c>
      <c r="FZU57" s="27" t="e">
        <f>FZU56/Справочно!FZT$5*1000000</f>
        <v>#DIV/0!</v>
      </c>
      <c r="FZV57" s="27" t="e">
        <f>FZV56/Справочно!FZU$5*1000000</f>
        <v>#DIV/0!</v>
      </c>
      <c r="FZW57" s="27" t="e">
        <f>FZW56/Справочно!FZV$5*1000000</f>
        <v>#DIV/0!</v>
      </c>
      <c r="FZX57" s="27" t="e">
        <f>FZX56/Справочно!FZW$5*1000000</f>
        <v>#DIV/0!</v>
      </c>
      <c r="FZY57" s="27" t="e">
        <f>FZY56/Справочно!FZX$5*1000000</f>
        <v>#DIV/0!</v>
      </c>
      <c r="FZZ57" s="27" t="e">
        <f>FZZ56/Справочно!FZY$5*1000000</f>
        <v>#DIV/0!</v>
      </c>
      <c r="GAA57" s="27" t="e">
        <f>GAA56/Справочно!FZZ$5*1000000</f>
        <v>#DIV/0!</v>
      </c>
      <c r="GAB57" s="27" t="e">
        <f>GAB56/Справочно!GAA$5*1000000</f>
        <v>#DIV/0!</v>
      </c>
      <c r="GAC57" s="27" t="e">
        <f>GAC56/Справочно!GAB$5*1000000</f>
        <v>#DIV/0!</v>
      </c>
      <c r="GAD57" s="27" t="e">
        <f>GAD56/Справочно!GAC$5*1000000</f>
        <v>#DIV/0!</v>
      </c>
      <c r="GAE57" s="27" t="e">
        <f>GAE56/Справочно!GAD$5*1000000</f>
        <v>#DIV/0!</v>
      </c>
      <c r="GAF57" s="27" t="e">
        <f>GAF56/Справочно!GAE$5*1000000</f>
        <v>#DIV/0!</v>
      </c>
      <c r="GAG57" s="27" t="e">
        <f>GAG56/Справочно!GAF$5*1000000</f>
        <v>#DIV/0!</v>
      </c>
      <c r="GAH57" s="27" t="e">
        <f>GAH56/Справочно!GAG$5*1000000</f>
        <v>#DIV/0!</v>
      </c>
      <c r="GAI57" s="27" t="e">
        <f>GAI56/Справочно!GAH$5*1000000</f>
        <v>#DIV/0!</v>
      </c>
      <c r="GAJ57" s="27" t="e">
        <f>GAJ56/Справочно!GAI$5*1000000</f>
        <v>#DIV/0!</v>
      </c>
      <c r="GAK57" s="27" t="e">
        <f>GAK56/Справочно!GAJ$5*1000000</f>
        <v>#DIV/0!</v>
      </c>
      <c r="GAL57" s="27" t="e">
        <f>GAL56/Справочно!GAK$5*1000000</f>
        <v>#DIV/0!</v>
      </c>
      <c r="GAM57" s="27" t="e">
        <f>GAM56/Справочно!GAL$5*1000000</f>
        <v>#DIV/0!</v>
      </c>
      <c r="GAN57" s="27" t="e">
        <f>GAN56/Справочно!GAM$5*1000000</f>
        <v>#DIV/0!</v>
      </c>
      <c r="GAO57" s="27" t="e">
        <f>GAO56/Справочно!GAN$5*1000000</f>
        <v>#DIV/0!</v>
      </c>
      <c r="GAP57" s="27" t="e">
        <f>GAP56/Справочно!GAO$5*1000000</f>
        <v>#DIV/0!</v>
      </c>
      <c r="GAQ57" s="27" t="e">
        <f>GAQ56/Справочно!GAP$5*1000000</f>
        <v>#DIV/0!</v>
      </c>
      <c r="GAR57" s="27" t="e">
        <f>GAR56/Справочно!GAQ$5*1000000</f>
        <v>#DIV/0!</v>
      </c>
      <c r="GAS57" s="27" t="e">
        <f>GAS56/Справочно!GAR$5*1000000</f>
        <v>#DIV/0!</v>
      </c>
      <c r="GAT57" s="27" t="e">
        <f>GAT56/Справочно!GAS$5*1000000</f>
        <v>#DIV/0!</v>
      </c>
      <c r="GAU57" s="27" t="e">
        <f>GAU56/Справочно!GAT$5*1000000</f>
        <v>#DIV/0!</v>
      </c>
      <c r="GAV57" s="27" t="e">
        <f>GAV56/Справочно!GAU$5*1000000</f>
        <v>#DIV/0!</v>
      </c>
      <c r="GAW57" s="27" t="e">
        <f>GAW56/Справочно!GAV$5*1000000</f>
        <v>#DIV/0!</v>
      </c>
      <c r="GAX57" s="27" t="e">
        <f>GAX56/Справочно!GAW$5*1000000</f>
        <v>#DIV/0!</v>
      </c>
      <c r="GAY57" s="27" t="e">
        <f>GAY56/Справочно!GAX$5*1000000</f>
        <v>#DIV/0!</v>
      </c>
      <c r="GAZ57" s="27" t="e">
        <f>GAZ56/Справочно!GAY$5*1000000</f>
        <v>#DIV/0!</v>
      </c>
      <c r="GBA57" s="27" t="e">
        <f>GBA56/Справочно!GAZ$5*1000000</f>
        <v>#DIV/0!</v>
      </c>
      <c r="GBB57" s="27" t="e">
        <f>GBB56/Справочно!GBA$5*1000000</f>
        <v>#DIV/0!</v>
      </c>
      <c r="GBC57" s="27" t="e">
        <f>GBC56/Справочно!GBB$5*1000000</f>
        <v>#DIV/0!</v>
      </c>
      <c r="GBD57" s="27" t="e">
        <f>GBD56/Справочно!GBC$5*1000000</f>
        <v>#DIV/0!</v>
      </c>
      <c r="GBE57" s="27" t="e">
        <f>GBE56/Справочно!GBD$5*1000000</f>
        <v>#DIV/0!</v>
      </c>
      <c r="GBF57" s="27" t="e">
        <f>GBF56/Справочно!GBE$5*1000000</f>
        <v>#DIV/0!</v>
      </c>
      <c r="GBG57" s="27" t="e">
        <f>GBG56/Справочно!GBF$5*1000000</f>
        <v>#DIV/0!</v>
      </c>
      <c r="GBH57" s="27" t="e">
        <f>GBH56/Справочно!GBG$5*1000000</f>
        <v>#DIV/0!</v>
      </c>
      <c r="GBI57" s="27" t="e">
        <f>GBI56/Справочно!GBH$5*1000000</f>
        <v>#DIV/0!</v>
      </c>
      <c r="GBJ57" s="27" t="e">
        <f>GBJ56/Справочно!GBI$5*1000000</f>
        <v>#DIV/0!</v>
      </c>
      <c r="GBK57" s="27" t="e">
        <f>GBK56/Справочно!GBJ$5*1000000</f>
        <v>#DIV/0!</v>
      </c>
      <c r="GBL57" s="27" t="e">
        <f>GBL56/Справочно!GBK$5*1000000</f>
        <v>#DIV/0!</v>
      </c>
      <c r="GBM57" s="27" t="e">
        <f>GBM56/Справочно!GBL$5*1000000</f>
        <v>#DIV/0!</v>
      </c>
      <c r="GBN57" s="27" t="e">
        <f>GBN56/Справочно!GBM$5*1000000</f>
        <v>#DIV/0!</v>
      </c>
      <c r="GBO57" s="27" t="e">
        <f>GBO56/Справочно!GBN$5*1000000</f>
        <v>#DIV/0!</v>
      </c>
      <c r="GBP57" s="27" t="e">
        <f>GBP56/Справочно!GBO$5*1000000</f>
        <v>#DIV/0!</v>
      </c>
      <c r="GBQ57" s="27" t="e">
        <f>GBQ56/Справочно!GBP$5*1000000</f>
        <v>#DIV/0!</v>
      </c>
      <c r="GBR57" s="27" t="e">
        <f>GBR56/Справочно!GBQ$5*1000000</f>
        <v>#DIV/0!</v>
      </c>
      <c r="GBS57" s="27" t="e">
        <f>GBS56/Справочно!GBR$5*1000000</f>
        <v>#DIV/0!</v>
      </c>
      <c r="GBT57" s="27" t="e">
        <f>GBT56/Справочно!GBS$5*1000000</f>
        <v>#DIV/0!</v>
      </c>
      <c r="GBU57" s="27" t="e">
        <f>GBU56/Справочно!GBT$5*1000000</f>
        <v>#DIV/0!</v>
      </c>
      <c r="GBV57" s="27" t="e">
        <f>GBV56/Справочно!GBU$5*1000000</f>
        <v>#DIV/0!</v>
      </c>
      <c r="GBW57" s="27" t="e">
        <f>GBW56/Справочно!GBV$5*1000000</f>
        <v>#DIV/0!</v>
      </c>
      <c r="GBX57" s="27" t="e">
        <f>GBX56/Справочно!GBW$5*1000000</f>
        <v>#DIV/0!</v>
      </c>
      <c r="GBY57" s="27" t="e">
        <f>GBY56/Справочно!GBX$5*1000000</f>
        <v>#DIV/0!</v>
      </c>
      <c r="GBZ57" s="27" t="e">
        <f>GBZ56/Справочно!GBY$5*1000000</f>
        <v>#DIV/0!</v>
      </c>
      <c r="GCA57" s="27" t="e">
        <f>GCA56/Справочно!GBZ$5*1000000</f>
        <v>#DIV/0!</v>
      </c>
      <c r="GCB57" s="27" t="e">
        <f>GCB56/Справочно!GCA$5*1000000</f>
        <v>#DIV/0!</v>
      </c>
      <c r="GCC57" s="27" t="e">
        <f>GCC56/Справочно!GCB$5*1000000</f>
        <v>#DIV/0!</v>
      </c>
      <c r="GCD57" s="27" t="e">
        <f>GCD56/Справочно!GCC$5*1000000</f>
        <v>#DIV/0!</v>
      </c>
      <c r="GCE57" s="27" t="e">
        <f>GCE56/Справочно!GCD$5*1000000</f>
        <v>#DIV/0!</v>
      </c>
      <c r="GCF57" s="27" t="e">
        <f>GCF56/Справочно!GCE$5*1000000</f>
        <v>#DIV/0!</v>
      </c>
      <c r="GCG57" s="27" t="e">
        <f>GCG56/Справочно!GCF$5*1000000</f>
        <v>#DIV/0!</v>
      </c>
      <c r="GCH57" s="27" t="e">
        <f>GCH56/Справочно!GCG$5*1000000</f>
        <v>#DIV/0!</v>
      </c>
      <c r="GCI57" s="27" t="e">
        <f>GCI56/Справочно!GCH$5*1000000</f>
        <v>#DIV/0!</v>
      </c>
      <c r="GCJ57" s="27" t="e">
        <f>GCJ56/Справочно!GCI$5*1000000</f>
        <v>#DIV/0!</v>
      </c>
      <c r="GCK57" s="27" t="e">
        <f>GCK56/Справочно!GCJ$5*1000000</f>
        <v>#DIV/0!</v>
      </c>
      <c r="GCL57" s="27" t="e">
        <f>GCL56/Справочно!GCK$5*1000000</f>
        <v>#DIV/0!</v>
      </c>
      <c r="GCM57" s="27" t="e">
        <f>GCM56/Справочно!GCL$5*1000000</f>
        <v>#DIV/0!</v>
      </c>
      <c r="GCN57" s="27" t="e">
        <f>GCN56/Справочно!GCM$5*1000000</f>
        <v>#DIV/0!</v>
      </c>
      <c r="GCO57" s="27" t="e">
        <f>GCO56/Справочно!GCN$5*1000000</f>
        <v>#DIV/0!</v>
      </c>
      <c r="GCP57" s="27" t="e">
        <f>GCP56/Справочно!GCO$5*1000000</f>
        <v>#DIV/0!</v>
      </c>
      <c r="GCQ57" s="27" t="e">
        <f>GCQ56/Справочно!GCP$5*1000000</f>
        <v>#DIV/0!</v>
      </c>
      <c r="GCR57" s="27" t="e">
        <f>GCR56/Справочно!GCQ$5*1000000</f>
        <v>#DIV/0!</v>
      </c>
      <c r="GCS57" s="27" t="e">
        <f>GCS56/Справочно!GCR$5*1000000</f>
        <v>#DIV/0!</v>
      </c>
      <c r="GCT57" s="27" t="e">
        <f>GCT56/Справочно!GCS$5*1000000</f>
        <v>#DIV/0!</v>
      </c>
      <c r="GCU57" s="27" t="e">
        <f>GCU56/Справочно!GCT$5*1000000</f>
        <v>#DIV/0!</v>
      </c>
      <c r="GCV57" s="27" t="e">
        <f>GCV56/Справочно!GCU$5*1000000</f>
        <v>#DIV/0!</v>
      </c>
      <c r="GCW57" s="27" t="e">
        <f>GCW56/Справочно!GCV$5*1000000</f>
        <v>#DIV/0!</v>
      </c>
      <c r="GCX57" s="27" t="e">
        <f>GCX56/Справочно!GCW$5*1000000</f>
        <v>#DIV/0!</v>
      </c>
      <c r="GCY57" s="27" t="e">
        <f>GCY56/Справочно!GCX$5*1000000</f>
        <v>#DIV/0!</v>
      </c>
      <c r="GCZ57" s="27" t="e">
        <f>GCZ56/Справочно!GCY$5*1000000</f>
        <v>#DIV/0!</v>
      </c>
      <c r="GDA57" s="27" t="e">
        <f>GDA56/Справочно!GCZ$5*1000000</f>
        <v>#DIV/0!</v>
      </c>
      <c r="GDB57" s="27" t="e">
        <f>GDB56/Справочно!GDA$5*1000000</f>
        <v>#DIV/0!</v>
      </c>
      <c r="GDC57" s="27" t="e">
        <f>GDC56/Справочно!GDB$5*1000000</f>
        <v>#DIV/0!</v>
      </c>
      <c r="GDD57" s="27" t="e">
        <f>GDD56/Справочно!GDC$5*1000000</f>
        <v>#DIV/0!</v>
      </c>
      <c r="GDE57" s="27" t="e">
        <f>GDE56/Справочно!GDD$5*1000000</f>
        <v>#DIV/0!</v>
      </c>
      <c r="GDF57" s="27" t="e">
        <f>GDF56/Справочно!GDE$5*1000000</f>
        <v>#DIV/0!</v>
      </c>
      <c r="GDG57" s="27" t="e">
        <f>GDG56/Справочно!GDF$5*1000000</f>
        <v>#DIV/0!</v>
      </c>
      <c r="GDH57" s="27" t="e">
        <f>GDH56/Справочно!GDG$5*1000000</f>
        <v>#DIV/0!</v>
      </c>
      <c r="GDI57" s="27" t="e">
        <f>GDI56/Справочно!GDH$5*1000000</f>
        <v>#DIV/0!</v>
      </c>
      <c r="GDJ57" s="27" t="e">
        <f>GDJ56/Справочно!GDI$5*1000000</f>
        <v>#DIV/0!</v>
      </c>
      <c r="GDK57" s="27" t="e">
        <f>GDK56/Справочно!GDJ$5*1000000</f>
        <v>#DIV/0!</v>
      </c>
      <c r="GDL57" s="27" t="e">
        <f>GDL56/Справочно!GDK$5*1000000</f>
        <v>#DIV/0!</v>
      </c>
      <c r="GDM57" s="27" t="e">
        <f>GDM56/Справочно!GDL$5*1000000</f>
        <v>#DIV/0!</v>
      </c>
      <c r="GDN57" s="27" t="e">
        <f>GDN56/Справочно!GDM$5*1000000</f>
        <v>#DIV/0!</v>
      </c>
      <c r="GDO57" s="27" t="e">
        <f>GDO56/Справочно!GDN$5*1000000</f>
        <v>#DIV/0!</v>
      </c>
      <c r="GDP57" s="27" t="e">
        <f>GDP56/Справочно!GDO$5*1000000</f>
        <v>#DIV/0!</v>
      </c>
      <c r="GDQ57" s="27" t="e">
        <f>GDQ56/Справочно!GDP$5*1000000</f>
        <v>#DIV/0!</v>
      </c>
      <c r="GDR57" s="27" t="e">
        <f>GDR56/Справочно!GDQ$5*1000000</f>
        <v>#DIV/0!</v>
      </c>
      <c r="GDS57" s="27" t="e">
        <f>GDS56/Справочно!GDR$5*1000000</f>
        <v>#DIV/0!</v>
      </c>
      <c r="GDT57" s="27" t="e">
        <f>GDT56/Справочно!GDS$5*1000000</f>
        <v>#DIV/0!</v>
      </c>
      <c r="GDU57" s="27" t="e">
        <f>GDU56/Справочно!GDT$5*1000000</f>
        <v>#DIV/0!</v>
      </c>
      <c r="GDV57" s="27" t="e">
        <f>GDV56/Справочно!GDU$5*1000000</f>
        <v>#DIV/0!</v>
      </c>
      <c r="GDW57" s="27" t="e">
        <f>GDW56/Справочно!GDV$5*1000000</f>
        <v>#DIV/0!</v>
      </c>
      <c r="GDX57" s="27" t="e">
        <f>GDX56/Справочно!GDW$5*1000000</f>
        <v>#DIV/0!</v>
      </c>
      <c r="GDY57" s="27" t="e">
        <f>GDY56/Справочно!GDX$5*1000000</f>
        <v>#DIV/0!</v>
      </c>
      <c r="GDZ57" s="27" t="e">
        <f>GDZ56/Справочно!GDY$5*1000000</f>
        <v>#DIV/0!</v>
      </c>
      <c r="GEA57" s="27" t="e">
        <f>GEA56/Справочно!GDZ$5*1000000</f>
        <v>#DIV/0!</v>
      </c>
      <c r="GEB57" s="27" t="e">
        <f>GEB56/Справочно!GEA$5*1000000</f>
        <v>#DIV/0!</v>
      </c>
      <c r="GEC57" s="27" t="e">
        <f>GEC56/Справочно!GEB$5*1000000</f>
        <v>#DIV/0!</v>
      </c>
      <c r="GED57" s="27" t="e">
        <f>GED56/Справочно!GEC$5*1000000</f>
        <v>#DIV/0!</v>
      </c>
      <c r="GEE57" s="27" t="e">
        <f>GEE56/Справочно!GED$5*1000000</f>
        <v>#DIV/0!</v>
      </c>
      <c r="GEF57" s="27" t="e">
        <f>GEF56/Справочно!GEE$5*1000000</f>
        <v>#DIV/0!</v>
      </c>
      <c r="GEG57" s="27" t="e">
        <f>GEG56/Справочно!GEF$5*1000000</f>
        <v>#DIV/0!</v>
      </c>
      <c r="GEH57" s="27" t="e">
        <f>GEH56/Справочно!GEG$5*1000000</f>
        <v>#DIV/0!</v>
      </c>
      <c r="GEI57" s="27" t="e">
        <f>GEI56/Справочно!GEH$5*1000000</f>
        <v>#DIV/0!</v>
      </c>
      <c r="GEJ57" s="27" t="e">
        <f>GEJ56/Справочно!GEI$5*1000000</f>
        <v>#DIV/0!</v>
      </c>
      <c r="GEK57" s="27" t="e">
        <f>GEK56/Справочно!GEJ$5*1000000</f>
        <v>#DIV/0!</v>
      </c>
      <c r="GEL57" s="27" t="e">
        <f>GEL56/Справочно!GEK$5*1000000</f>
        <v>#DIV/0!</v>
      </c>
      <c r="GEM57" s="27" t="e">
        <f>GEM56/Справочно!GEL$5*1000000</f>
        <v>#DIV/0!</v>
      </c>
      <c r="GEN57" s="27" t="e">
        <f>GEN56/Справочно!GEM$5*1000000</f>
        <v>#DIV/0!</v>
      </c>
      <c r="GEO57" s="27" t="e">
        <f>GEO56/Справочно!GEN$5*1000000</f>
        <v>#DIV/0!</v>
      </c>
      <c r="GEP57" s="27" t="e">
        <f>GEP56/Справочно!GEO$5*1000000</f>
        <v>#DIV/0!</v>
      </c>
      <c r="GEQ57" s="27" t="e">
        <f>GEQ56/Справочно!GEP$5*1000000</f>
        <v>#DIV/0!</v>
      </c>
      <c r="GER57" s="27" t="e">
        <f>GER56/Справочно!GEQ$5*1000000</f>
        <v>#DIV/0!</v>
      </c>
      <c r="GES57" s="27" t="e">
        <f>GES56/Справочно!GER$5*1000000</f>
        <v>#DIV/0!</v>
      </c>
      <c r="GET57" s="27" t="e">
        <f>GET56/Справочно!GES$5*1000000</f>
        <v>#DIV/0!</v>
      </c>
      <c r="GEU57" s="27" t="e">
        <f>GEU56/Справочно!GET$5*1000000</f>
        <v>#DIV/0!</v>
      </c>
      <c r="GEV57" s="27" t="e">
        <f>GEV56/Справочно!GEU$5*1000000</f>
        <v>#DIV/0!</v>
      </c>
      <c r="GEW57" s="27" t="e">
        <f>GEW56/Справочно!GEV$5*1000000</f>
        <v>#DIV/0!</v>
      </c>
      <c r="GEX57" s="27" t="e">
        <f>GEX56/Справочно!GEW$5*1000000</f>
        <v>#DIV/0!</v>
      </c>
      <c r="GEY57" s="27" t="e">
        <f>GEY56/Справочно!GEX$5*1000000</f>
        <v>#DIV/0!</v>
      </c>
      <c r="GEZ57" s="27" t="e">
        <f>GEZ56/Справочно!GEY$5*1000000</f>
        <v>#DIV/0!</v>
      </c>
      <c r="GFA57" s="27" t="e">
        <f>GFA56/Справочно!GEZ$5*1000000</f>
        <v>#DIV/0!</v>
      </c>
      <c r="GFB57" s="27" t="e">
        <f>GFB56/Справочно!GFA$5*1000000</f>
        <v>#DIV/0!</v>
      </c>
      <c r="GFC57" s="27" t="e">
        <f>GFC56/Справочно!GFB$5*1000000</f>
        <v>#DIV/0!</v>
      </c>
      <c r="GFD57" s="27" t="e">
        <f>GFD56/Справочно!GFC$5*1000000</f>
        <v>#DIV/0!</v>
      </c>
      <c r="GFE57" s="27" t="e">
        <f>GFE56/Справочно!GFD$5*1000000</f>
        <v>#DIV/0!</v>
      </c>
      <c r="GFF57" s="27" t="e">
        <f>GFF56/Справочно!GFE$5*1000000</f>
        <v>#DIV/0!</v>
      </c>
      <c r="GFG57" s="27" t="e">
        <f>GFG56/Справочно!GFF$5*1000000</f>
        <v>#DIV/0!</v>
      </c>
      <c r="GFH57" s="27" t="e">
        <f>GFH56/Справочно!GFG$5*1000000</f>
        <v>#DIV/0!</v>
      </c>
      <c r="GFI57" s="27" t="e">
        <f>GFI56/Справочно!GFH$5*1000000</f>
        <v>#DIV/0!</v>
      </c>
      <c r="GFJ57" s="27" t="e">
        <f>GFJ56/Справочно!GFI$5*1000000</f>
        <v>#DIV/0!</v>
      </c>
      <c r="GFK57" s="27" t="e">
        <f>GFK56/Справочно!GFJ$5*1000000</f>
        <v>#DIV/0!</v>
      </c>
      <c r="GFL57" s="27" t="e">
        <f>GFL56/Справочно!GFK$5*1000000</f>
        <v>#DIV/0!</v>
      </c>
      <c r="GFM57" s="27" t="e">
        <f>GFM56/Справочно!GFL$5*1000000</f>
        <v>#DIV/0!</v>
      </c>
      <c r="GFN57" s="27" t="e">
        <f>GFN56/Справочно!GFM$5*1000000</f>
        <v>#DIV/0!</v>
      </c>
      <c r="GFO57" s="27" t="e">
        <f>GFO56/Справочно!GFN$5*1000000</f>
        <v>#DIV/0!</v>
      </c>
      <c r="GFP57" s="27" t="e">
        <f>GFP56/Справочно!GFO$5*1000000</f>
        <v>#DIV/0!</v>
      </c>
      <c r="GFQ57" s="27" t="e">
        <f>GFQ56/Справочно!GFP$5*1000000</f>
        <v>#DIV/0!</v>
      </c>
      <c r="GFR57" s="27" t="e">
        <f>GFR56/Справочно!GFQ$5*1000000</f>
        <v>#DIV/0!</v>
      </c>
      <c r="GFS57" s="27" t="e">
        <f>GFS56/Справочно!GFR$5*1000000</f>
        <v>#DIV/0!</v>
      </c>
      <c r="GFT57" s="27" t="e">
        <f>GFT56/Справочно!GFS$5*1000000</f>
        <v>#DIV/0!</v>
      </c>
      <c r="GFU57" s="27" t="e">
        <f>GFU56/Справочно!GFT$5*1000000</f>
        <v>#DIV/0!</v>
      </c>
      <c r="GFV57" s="27" t="e">
        <f>GFV56/Справочно!GFU$5*1000000</f>
        <v>#DIV/0!</v>
      </c>
      <c r="GFW57" s="27" t="e">
        <f>GFW56/Справочно!GFV$5*1000000</f>
        <v>#DIV/0!</v>
      </c>
      <c r="GFX57" s="27" t="e">
        <f>GFX56/Справочно!GFW$5*1000000</f>
        <v>#DIV/0!</v>
      </c>
      <c r="GFY57" s="27" t="e">
        <f>GFY56/Справочно!GFX$5*1000000</f>
        <v>#DIV/0!</v>
      </c>
      <c r="GFZ57" s="27" t="e">
        <f>GFZ56/Справочно!GFY$5*1000000</f>
        <v>#DIV/0!</v>
      </c>
      <c r="GGA57" s="27" t="e">
        <f>GGA56/Справочно!GFZ$5*1000000</f>
        <v>#DIV/0!</v>
      </c>
      <c r="GGB57" s="27" t="e">
        <f>GGB56/Справочно!GGA$5*1000000</f>
        <v>#DIV/0!</v>
      </c>
      <c r="GGC57" s="27" t="e">
        <f>GGC56/Справочно!GGB$5*1000000</f>
        <v>#DIV/0!</v>
      </c>
      <c r="GGD57" s="27" t="e">
        <f>GGD56/Справочно!GGC$5*1000000</f>
        <v>#DIV/0!</v>
      </c>
      <c r="GGE57" s="27" t="e">
        <f>GGE56/Справочно!GGD$5*1000000</f>
        <v>#DIV/0!</v>
      </c>
      <c r="GGF57" s="27" t="e">
        <f>GGF56/Справочно!GGE$5*1000000</f>
        <v>#DIV/0!</v>
      </c>
      <c r="GGG57" s="27" t="e">
        <f>GGG56/Справочно!GGF$5*1000000</f>
        <v>#DIV/0!</v>
      </c>
      <c r="GGH57" s="27" t="e">
        <f>GGH56/Справочно!GGG$5*1000000</f>
        <v>#DIV/0!</v>
      </c>
      <c r="GGI57" s="27" t="e">
        <f>GGI56/Справочно!GGH$5*1000000</f>
        <v>#DIV/0!</v>
      </c>
      <c r="GGJ57" s="27" t="e">
        <f>GGJ56/Справочно!GGI$5*1000000</f>
        <v>#DIV/0!</v>
      </c>
      <c r="GGK57" s="27" t="e">
        <f>GGK56/Справочно!GGJ$5*1000000</f>
        <v>#DIV/0!</v>
      </c>
      <c r="GGL57" s="27" t="e">
        <f>GGL56/Справочно!GGK$5*1000000</f>
        <v>#DIV/0!</v>
      </c>
      <c r="GGM57" s="27" t="e">
        <f>GGM56/Справочно!GGL$5*1000000</f>
        <v>#DIV/0!</v>
      </c>
      <c r="GGN57" s="27" t="e">
        <f>GGN56/Справочно!GGM$5*1000000</f>
        <v>#DIV/0!</v>
      </c>
      <c r="GGO57" s="27" t="e">
        <f>GGO56/Справочно!GGN$5*1000000</f>
        <v>#DIV/0!</v>
      </c>
      <c r="GGP57" s="27" t="e">
        <f>GGP56/Справочно!GGO$5*1000000</f>
        <v>#DIV/0!</v>
      </c>
      <c r="GGQ57" s="27" t="e">
        <f>GGQ56/Справочно!GGP$5*1000000</f>
        <v>#DIV/0!</v>
      </c>
      <c r="GGR57" s="27" t="e">
        <f>GGR56/Справочно!GGQ$5*1000000</f>
        <v>#DIV/0!</v>
      </c>
      <c r="GGS57" s="27" t="e">
        <f>GGS56/Справочно!GGR$5*1000000</f>
        <v>#DIV/0!</v>
      </c>
      <c r="GGT57" s="27" t="e">
        <f>GGT56/Справочно!GGS$5*1000000</f>
        <v>#DIV/0!</v>
      </c>
      <c r="GGU57" s="27" t="e">
        <f>GGU56/Справочно!GGT$5*1000000</f>
        <v>#DIV/0!</v>
      </c>
      <c r="GGV57" s="27" t="e">
        <f>GGV56/Справочно!GGU$5*1000000</f>
        <v>#DIV/0!</v>
      </c>
      <c r="GGW57" s="27" t="e">
        <f>GGW56/Справочно!GGV$5*1000000</f>
        <v>#DIV/0!</v>
      </c>
      <c r="GGX57" s="27" t="e">
        <f>GGX56/Справочно!GGW$5*1000000</f>
        <v>#DIV/0!</v>
      </c>
      <c r="GGY57" s="27" t="e">
        <f>GGY56/Справочно!GGX$5*1000000</f>
        <v>#DIV/0!</v>
      </c>
      <c r="GGZ57" s="27" t="e">
        <f>GGZ56/Справочно!GGY$5*1000000</f>
        <v>#DIV/0!</v>
      </c>
      <c r="GHA57" s="27" t="e">
        <f>GHA56/Справочно!GGZ$5*1000000</f>
        <v>#DIV/0!</v>
      </c>
      <c r="GHB57" s="27" t="e">
        <f>GHB56/Справочно!GHA$5*1000000</f>
        <v>#DIV/0!</v>
      </c>
      <c r="GHC57" s="27" t="e">
        <f>GHC56/Справочно!GHB$5*1000000</f>
        <v>#DIV/0!</v>
      </c>
      <c r="GHD57" s="27" t="e">
        <f>GHD56/Справочно!GHC$5*1000000</f>
        <v>#DIV/0!</v>
      </c>
      <c r="GHE57" s="27" t="e">
        <f>GHE56/Справочно!GHD$5*1000000</f>
        <v>#DIV/0!</v>
      </c>
      <c r="GHF57" s="27" t="e">
        <f>GHF56/Справочно!GHE$5*1000000</f>
        <v>#DIV/0!</v>
      </c>
      <c r="GHG57" s="27" t="e">
        <f>GHG56/Справочно!GHF$5*1000000</f>
        <v>#DIV/0!</v>
      </c>
      <c r="GHH57" s="27" t="e">
        <f>GHH56/Справочно!GHG$5*1000000</f>
        <v>#DIV/0!</v>
      </c>
      <c r="GHI57" s="27" t="e">
        <f>GHI56/Справочно!GHH$5*1000000</f>
        <v>#DIV/0!</v>
      </c>
      <c r="GHJ57" s="27" t="e">
        <f>GHJ56/Справочно!GHI$5*1000000</f>
        <v>#DIV/0!</v>
      </c>
      <c r="GHK57" s="27" t="e">
        <f>GHK56/Справочно!GHJ$5*1000000</f>
        <v>#DIV/0!</v>
      </c>
      <c r="GHL57" s="27" t="e">
        <f>GHL56/Справочно!GHK$5*1000000</f>
        <v>#DIV/0!</v>
      </c>
      <c r="GHM57" s="27" t="e">
        <f>GHM56/Справочно!GHL$5*1000000</f>
        <v>#DIV/0!</v>
      </c>
      <c r="GHN57" s="27" t="e">
        <f>GHN56/Справочно!GHM$5*1000000</f>
        <v>#DIV/0!</v>
      </c>
      <c r="GHO57" s="27" t="e">
        <f>GHO56/Справочно!GHN$5*1000000</f>
        <v>#DIV/0!</v>
      </c>
      <c r="GHP57" s="27" t="e">
        <f>GHP56/Справочно!GHO$5*1000000</f>
        <v>#DIV/0!</v>
      </c>
      <c r="GHQ57" s="27" t="e">
        <f>GHQ56/Справочно!GHP$5*1000000</f>
        <v>#DIV/0!</v>
      </c>
      <c r="GHR57" s="27" t="e">
        <f>GHR56/Справочно!GHQ$5*1000000</f>
        <v>#DIV/0!</v>
      </c>
      <c r="GHS57" s="27" t="e">
        <f>GHS56/Справочно!GHR$5*1000000</f>
        <v>#DIV/0!</v>
      </c>
      <c r="GHT57" s="27" t="e">
        <f>GHT56/Справочно!GHS$5*1000000</f>
        <v>#DIV/0!</v>
      </c>
      <c r="GHU57" s="27" t="e">
        <f>GHU56/Справочно!GHT$5*1000000</f>
        <v>#DIV/0!</v>
      </c>
      <c r="GHV57" s="27" t="e">
        <f>GHV56/Справочно!GHU$5*1000000</f>
        <v>#DIV/0!</v>
      </c>
      <c r="GHW57" s="27" t="e">
        <f>GHW56/Справочно!GHV$5*1000000</f>
        <v>#DIV/0!</v>
      </c>
      <c r="GHX57" s="27" t="e">
        <f>GHX56/Справочно!GHW$5*1000000</f>
        <v>#DIV/0!</v>
      </c>
      <c r="GHY57" s="27" t="e">
        <f>GHY56/Справочно!GHX$5*1000000</f>
        <v>#DIV/0!</v>
      </c>
      <c r="GHZ57" s="27" t="e">
        <f>GHZ56/Справочно!GHY$5*1000000</f>
        <v>#DIV/0!</v>
      </c>
      <c r="GIA57" s="27" t="e">
        <f>GIA56/Справочно!GHZ$5*1000000</f>
        <v>#DIV/0!</v>
      </c>
      <c r="GIB57" s="27" t="e">
        <f>GIB56/Справочно!GIA$5*1000000</f>
        <v>#DIV/0!</v>
      </c>
      <c r="GIC57" s="27" t="e">
        <f>GIC56/Справочно!GIB$5*1000000</f>
        <v>#DIV/0!</v>
      </c>
      <c r="GID57" s="27" t="e">
        <f>GID56/Справочно!GIC$5*1000000</f>
        <v>#DIV/0!</v>
      </c>
      <c r="GIE57" s="27" t="e">
        <f>GIE56/Справочно!GID$5*1000000</f>
        <v>#DIV/0!</v>
      </c>
      <c r="GIF57" s="27" t="e">
        <f>GIF56/Справочно!GIE$5*1000000</f>
        <v>#DIV/0!</v>
      </c>
      <c r="GIG57" s="27" t="e">
        <f>GIG56/Справочно!GIF$5*1000000</f>
        <v>#DIV/0!</v>
      </c>
      <c r="GIH57" s="27" t="e">
        <f>GIH56/Справочно!GIG$5*1000000</f>
        <v>#DIV/0!</v>
      </c>
      <c r="GII57" s="27" t="e">
        <f>GII56/Справочно!GIH$5*1000000</f>
        <v>#DIV/0!</v>
      </c>
      <c r="GIJ57" s="27" t="e">
        <f>GIJ56/Справочно!GII$5*1000000</f>
        <v>#DIV/0!</v>
      </c>
      <c r="GIK57" s="27" t="e">
        <f>GIK56/Справочно!GIJ$5*1000000</f>
        <v>#DIV/0!</v>
      </c>
      <c r="GIL57" s="27" t="e">
        <f>GIL56/Справочно!GIK$5*1000000</f>
        <v>#DIV/0!</v>
      </c>
      <c r="GIM57" s="27" t="e">
        <f>GIM56/Справочно!GIL$5*1000000</f>
        <v>#DIV/0!</v>
      </c>
      <c r="GIN57" s="27" t="e">
        <f>GIN56/Справочно!GIM$5*1000000</f>
        <v>#DIV/0!</v>
      </c>
      <c r="GIO57" s="27" t="e">
        <f>GIO56/Справочно!GIN$5*1000000</f>
        <v>#DIV/0!</v>
      </c>
      <c r="GIP57" s="27" t="e">
        <f>GIP56/Справочно!GIO$5*1000000</f>
        <v>#DIV/0!</v>
      </c>
      <c r="GIQ57" s="27" t="e">
        <f>GIQ56/Справочно!GIP$5*1000000</f>
        <v>#DIV/0!</v>
      </c>
      <c r="GIR57" s="27" t="e">
        <f>GIR56/Справочно!GIQ$5*1000000</f>
        <v>#DIV/0!</v>
      </c>
      <c r="GIS57" s="27" t="e">
        <f>GIS56/Справочно!GIR$5*1000000</f>
        <v>#DIV/0!</v>
      </c>
      <c r="GIT57" s="27" t="e">
        <f>GIT56/Справочно!GIS$5*1000000</f>
        <v>#DIV/0!</v>
      </c>
      <c r="GIU57" s="27" t="e">
        <f>GIU56/Справочно!GIT$5*1000000</f>
        <v>#DIV/0!</v>
      </c>
      <c r="GIV57" s="27" t="e">
        <f>GIV56/Справочно!GIU$5*1000000</f>
        <v>#DIV/0!</v>
      </c>
      <c r="GIW57" s="27" t="e">
        <f>GIW56/Справочно!GIV$5*1000000</f>
        <v>#DIV/0!</v>
      </c>
      <c r="GIX57" s="27" t="e">
        <f>GIX56/Справочно!GIW$5*1000000</f>
        <v>#DIV/0!</v>
      </c>
      <c r="GIY57" s="27" t="e">
        <f>GIY56/Справочно!GIX$5*1000000</f>
        <v>#DIV/0!</v>
      </c>
      <c r="GIZ57" s="27" t="e">
        <f>GIZ56/Справочно!GIY$5*1000000</f>
        <v>#DIV/0!</v>
      </c>
      <c r="GJA57" s="27" t="e">
        <f>GJA56/Справочно!GIZ$5*1000000</f>
        <v>#DIV/0!</v>
      </c>
      <c r="GJB57" s="27" t="e">
        <f>GJB56/Справочно!GJA$5*1000000</f>
        <v>#DIV/0!</v>
      </c>
      <c r="GJC57" s="27" t="e">
        <f>GJC56/Справочно!GJB$5*1000000</f>
        <v>#DIV/0!</v>
      </c>
      <c r="GJD57" s="27" t="e">
        <f>GJD56/Справочно!GJC$5*1000000</f>
        <v>#DIV/0!</v>
      </c>
      <c r="GJE57" s="27" t="e">
        <f>GJE56/Справочно!GJD$5*1000000</f>
        <v>#DIV/0!</v>
      </c>
      <c r="GJF57" s="27" t="e">
        <f>GJF56/Справочно!GJE$5*1000000</f>
        <v>#DIV/0!</v>
      </c>
      <c r="GJG57" s="27" t="e">
        <f>GJG56/Справочно!GJF$5*1000000</f>
        <v>#DIV/0!</v>
      </c>
      <c r="GJH57" s="27" t="e">
        <f>GJH56/Справочно!GJG$5*1000000</f>
        <v>#DIV/0!</v>
      </c>
      <c r="GJI57" s="27" t="e">
        <f>GJI56/Справочно!GJH$5*1000000</f>
        <v>#DIV/0!</v>
      </c>
      <c r="GJJ57" s="27" t="e">
        <f>GJJ56/Справочно!GJI$5*1000000</f>
        <v>#DIV/0!</v>
      </c>
      <c r="GJK57" s="27" t="e">
        <f>GJK56/Справочно!GJJ$5*1000000</f>
        <v>#DIV/0!</v>
      </c>
      <c r="GJL57" s="27" t="e">
        <f>GJL56/Справочно!GJK$5*1000000</f>
        <v>#DIV/0!</v>
      </c>
      <c r="GJM57" s="27" t="e">
        <f>GJM56/Справочно!GJL$5*1000000</f>
        <v>#DIV/0!</v>
      </c>
      <c r="GJN57" s="27" t="e">
        <f>GJN56/Справочно!GJM$5*1000000</f>
        <v>#DIV/0!</v>
      </c>
      <c r="GJO57" s="27" t="e">
        <f>GJO56/Справочно!GJN$5*1000000</f>
        <v>#DIV/0!</v>
      </c>
      <c r="GJP57" s="27" t="e">
        <f>GJP56/Справочно!GJO$5*1000000</f>
        <v>#DIV/0!</v>
      </c>
      <c r="GJQ57" s="27" t="e">
        <f>GJQ56/Справочно!GJP$5*1000000</f>
        <v>#DIV/0!</v>
      </c>
      <c r="GJR57" s="27" t="e">
        <f>GJR56/Справочно!GJQ$5*1000000</f>
        <v>#DIV/0!</v>
      </c>
      <c r="GJS57" s="27" t="e">
        <f>GJS56/Справочно!GJR$5*1000000</f>
        <v>#DIV/0!</v>
      </c>
      <c r="GJT57" s="27" t="e">
        <f>GJT56/Справочно!GJS$5*1000000</f>
        <v>#DIV/0!</v>
      </c>
      <c r="GJU57" s="27" t="e">
        <f>GJU56/Справочно!GJT$5*1000000</f>
        <v>#DIV/0!</v>
      </c>
      <c r="GJV57" s="27" t="e">
        <f>GJV56/Справочно!GJU$5*1000000</f>
        <v>#DIV/0!</v>
      </c>
      <c r="GJW57" s="27" t="e">
        <f>GJW56/Справочно!GJV$5*1000000</f>
        <v>#DIV/0!</v>
      </c>
      <c r="GJX57" s="27" t="e">
        <f>GJX56/Справочно!GJW$5*1000000</f>
        <v>#DIV/0!</v>
      </c>
      <c r="GJY57" s="27" t="e">
        <f>GJY56/Справочно!GJX$5*1000000</f>
        <v>#DIV/0!</v>
      </c>
      <c r="GJZ57" s="27" t="e">
        <f>GJZ56/Справочно!GJY$5*1000000</f>
        <v>#DIV/0!</v>
      </c>
      <c r="GKA57" s="27" t="e">
        <f>GKA56/Справочно!GJZ$5*1000000</f>
        <v>#DIV/0!</v>
      </c>
      <c r="GKB57" s="27" t="e">
        <f>GKB56/Справочно!GKA$5*1000000</f>
        <v>#DIV/0!</v>
      </c>
      <c r="GKC57" s="27" t="e">
        <f>GKC56/Справочно!GKB$5*1000000</f>
        <v>#DIV/0!</v>
      </c>
      <c r="GKD57" s="27" t="e">
        <f>GKD56/Справочно!GKC$5*1000000</f>
        <v>#DIV/0!</v>
      </c>
      <c r="GKE57" s="27" t="e">
        <f>GKE56/Справочно!GKD$5*1000000</f>
        <v>#DIV/0!</v>
      </c>
      <c r="GKF57" s="27" t="e">
        <f>GKF56/Справочно!GKE$5*1000000</f>
        <v>#DIV/0!</v>
      </c>
      <c r="GKG57" s="27" t="e">
        <f>GKG56/Справочно!GKF$5*1000000</f>
        <v>#DIV/0!</v>
      </c>
      <c r="GKH57" s="27" t="e">
        <f>GKH56/Справочно!GKG$5*1000000</f>
        <v>#DIV/0!</v>
      </c>
      <c r="GKI57" s="27" t="e">
        <f>GKI56/Справочно!GKH$5*1000000</f>
        <v>#DIV/0!</v>
      </c>
      <c r="GKJ57" s="27" t="e">
        <f>GKJ56/Справочно!GKI$5*1000000</f>
        <v>#DIV/0!</v>
      </c>
      <c r="GKK57" s="27" t="e">
        <f>GKK56/Справочно!GKJ$5*1000000</f>
        <v>#DIV/0!</v>
      </c>
      <c r="GKL57" s="27" t="e">
        <f>GKL56/Справочно!GKK$5*1000000</f>
        <v>#DIV/0!</v>
      </c>
      <c r="GKM57" s="27" t="e">
        <f>GKM56/Справочно!GKL$5*1000000</f>
        <v>#DIV/0!</v>
      </c>
      <c r="GKN57" s="27" t="e">
        <f>GKN56/Справочно!GKM$5*1000000</f>
        <v>#DIV/0!</v>
      </c>
      <c r="GKO57" s="27" t="e">
        <f>GKO56/Справочно!GKN$5*1000000</f>
        <v>#DIV/0!</v>
      </c>
      <c r="GKP57" s="27" t="e">
        <f>GKP56/Справочно!GKO$5*1000000</f>
        <v>#DIV/0!</v>
      </c>
      <c r="GKQ57" s="27" t="e">
        <f>GKQ56/Справочно!GKP$5*1000000</f>
        <v>#DIV/0!</v>
      </c>
      <c r="GKR57" s="27" t="e">
        <f>GKR56/Справочно!GKQ$5*1000000</f>
        <v>#DIV/0!</v>
      </c>
      <c r="GKS57" s="27" t="e">
        <f>GKS56/Справочно!GKR$5*1000000</f>
        <v>#DIV/0!</v>
      </c>
      <c r="GKT57" s="27" t="e">
        <f>GKT56/Справочно!GKS$5*1000000</f>
        <v>#DIV/0!</v>
      </c>
      <c r="GKU57" s="27" t="e">
        <f>GKU56/Справочно!GKT$5*1000000</f>
        <v>#DIV/0!</v>
      </c>
      <c r="GKV57" s="27" t="e">
        <f>GKV56/Справочно!GKU$5*1000000</f>
        <v>#DIV/0!</v>
      </c>
      <c r="GKW57" s="27" t="e">
        <f>GKW56/Справочно!GKV$5*1000000</f>
        <v>#DIV/0!</v>
      </c>
      <c r="GKX57" s="27" t="e">
        <f>GKX56/Справочно!GKW$5*1000000</f>
        <v>#DIV/0!</v>
      </c>
      <c r="GKY57" s="27" t="e">
        <f>GKY56/Справочно!GKX$5*1000000</f>
        <v>#DIV/0!</v>
      </c>
      <c r="GKZ57" s="27" t="e">
        <f>GKZ56/Справочно!GKY$5*1000000</f>
        <v>#DIV/0!</v>
      </c>
      <c r="GLA57" s="27" t="e">
        <f>GLA56/Справочно!GKZ$5*1000000</f>
        <v>#DIV/0!</v>
      </c>
      <c r="GLB57" s="27" t="e">
        <f>GLB56/Справочно!GLA$5*1000000</f>
        <v>#DIV/0!</v>
      </c>
      <c r="GLC57" s="27" t="e">
        <f>GLC56/Справочно!GLB$5*1000000</f>
        <v>#DIV/0!</v>
      </c>
      <c r="GLD57" s="27" t="e">
        <f>GLD56/Справочно!GLC$5*1000000</f>
        <v>#DIV/0!</v>
      </c>
      <c r="GLE57" s="27" t="e">
        <f>GLE56/Справочно!GLD$5*1000000</f>
        <v>#DIV/0!</v>
      </c>
      <c r="GLF57" s="27" t="e">
        <f>GLF56/Справочно!GLE$5*1000000</f>
        <v>#DIV/0!</v>
      </c>
      <c r="GLG57" s="27" t="e">
        <f>GLG56/Справочно!GLF$5*1000000</f>
        <v>#DIV/0!</v>
      </c>
      <c r="GLH57" s="27" t="e">
        <f>GLH56/Справочно!GLG$5*1000000</f>
        <v>#DIV/0!</v>
      </c>
      <c r="GLI57" s="27" t="e">
        <f>GLI56/Справочно!GLH$5*1000000</f>
        <v>#DIV/0!</v>
      </c>
      <c r="GLJ57" s="27" t="e">
        <f>GLJ56/Справочно!GLI$5*1000000</f>
        <v>#DIV/0!</v>
      </c>
      <c r="GLK57" s="27" t="e">
        <f>GLK56/Справочно!GLJ$5*1000000</f>
        <v>#DIV/0!</v>
      </c>
      <c r="GLL57" s="27" t="e">
        <f>GLL56/Справочно!GLK$5*1000000</f>
        <v>#DIV/0!</v>
      </c>
      <c r="GLM57" s="27" t="e">
        <f>GLM56/Справочно!GLL$5*1000000</f>
        <v>#DIV/0!</v>
      </c>
      <c r="GLN57" s="27" t="e">
        <f>GLN56/Справочно!GLM$5*1000000</f>
        <v>#DIV/0!</v>
      </c>
      <c r="GLO57" s="27" t="e">
        <f>GLO56/Справочно!GLN$5*1000000</f>
        <v>#DIV/0!</v>
      </c>
      <c r="GLP57" s="27" t="e">
        <f>GLP56/Справочно!GLO$5*1000000</f>
        <v>#DIV/0!</v>
      </c>
      <c r="GLQ57" s="27" t="e">
        <f>GLQ56/Справочно!GLP$5*1000000</f>
        <v>#DIV/0!</v>
      </c>
      <c r="GLR57" s="27" t="e">
        <f>GLR56/Справочно!GLQ$5*1000000</f>
        <v>#DIV/0!</v>
      </c>
      <c r="GLS57" s="27" t="e">
        <f>GLS56/Справочно!GLR$5*1000000</f>
        <v>#DIV/0!</v>
      </c>
      <c r="GLT57" s="27" t="e">
        <f>GLT56/Справочно!GLS$5*1000000</f>
        <v>#DIV/0!</v>
      </c>
      <c r="GLU57" s="27" t="e">
        <f>GLU56/Справочно!GLT$5*1000000</f>
        <v>#DIV/0!</v>
      </c>
      <c r="GLV57" s="27" t="e">
        <f>GLV56/Справочно!GLU$5*1000000</f>
        <v>#DIV/0!</v>
      </c>
      <c r="GLW57" s="27" t="e">
        <f>GLW56/Справочно!GLV$5*1000000</f>
        <v>#DIV/0!</v>
      </c>
      <c r="GLX57" s="27" t="e">
        <f>GLX56/Справочно!GLW$5*1000000</f>
        <v>#DIV/0!</v>
      </c>
      <c r="GLY57" s="27" t="e">
        <f>GLY56/Справочно!GLX$5*1000000</f>
        <v>#DIV/0!</v>
      </c>
      <c r="GLZ57" s="27" t="e">
        <f>GLZ56/Справочно!GLY$5*1000000</f>
        <v>#DIV/0!</v>
      </c>
      <c r="GMA57" s="27" t="e">
        <f>GMA56/Справочно!GLZ$5*1000000</f>
        <v>#DIV/0!</v>
      </c>
      <c r="GMB57" s="27" t="e">
        <f>GMB56/Справочно!GMA$5*1000000</f>
        <v>#DIV/0!</v>
      </c>
      <c r="GMC57" s="27" t="e">
        <f>GMC56/Справочно!GMB$5*1000000</f>
        <v>#DIV/0!</v>
      </c>
      <c r="GMD57" s="27" t="e">
        <f>GMD56/Справочно!GMC$5*1000000</f>
        <v>#DIV/0!</v>
      </c>
      <c r="GME57" s="27" t="e">
        <f>GME56/Справочно!GMD$5*1000000</f>
        <v>#DIV/0!</v>
      </c>
      <c r="GMF57" s="27" t="e">
        <f>GMF56/Справочно!GME$5*1000000</f>
        <v>#DIV/0!</v>
      </c>
      <c r="GMG57" s="27" t="e">
        <f>GMG56/Справочно!GMF$5*1000000</f>
        <v>#DIV/0!</v>
      </c>
      <c r="GMH57" s="27" t="e">
        <f>GMH56/Справочно!GMG$5*1000000</f>
        <v>#DIV/0!</v>
      </c>
      <c r="GMI57" s="27" t="e">
        <f>GMI56/Справочно!GMH$5*1000000</f>
        <v>#DIV/0!</v>
      </c>
      <c r="GMJ57" s="27" t="e">
        <f>GMJ56/Справочно!GMI$5*1000000</f>
        <v>#DIV/0!</v>
      </c>
      <c r="GMK57" s="27" t="e">
        <f>GMK56/Справочно!GMJ$5*1000000</f>
        <v>#DIV/0!</v>
      </c>
      <c r="GML57" s="27" t="e">
        <f>GML56/Справочно!GMK$5*1000000</f>
        <v>#DIV/0!</v>
      </c>
      <c r="GMM57" s="27" t="e">
        <f>GMM56/Справочно!GML$5*1000000</f>
        <v>#DIV/0!</v>
      </c>
      <c r="GMN57" s="27" t="e">
        <f>GMN56/Справочно!GMM$5*1000000</f>
        <v>#DIV/0!</v>
      </c>
      <c r="GMO57" s="27" t="e">
        <f>GMO56/Справочно!GMN$5*1000000</f>
        <v>#DIV/0!</v>
      </c>
      <c r="GMP57" s="27" t="e">
        <f>GMP56/Справочно!GMO$5*1000000</f>
        <v>#DIV/0!</v>
      </c>
      <c r="GMQ57" s="27" t="e">
        <f>GMQ56/Справочно!GMP$5*1000000</f>
        <v>#DIV/0!</v>
      </c>
      <c r="GMR57" s="27" t="e">
        <f>GMR56/Справочно!GMQ$5*1000000</f>
        <v>#DIV/0!</v>
      </c>
      <c r="GMS57" s="27" t="e">
        <f>GMS56/Справочно!GMR$5*1000000</f>
        <v>#DIV/0!</v>
      </c>
      <c r="GMT57" s="27" t="e">
        <f>GMT56/Справочно!GMS$5*1000000</f>
        <v>#DIV/0!</v>
      </c>
      <c r="GMU57" s="27" t="e">
        <f>GMU56/Справочно!GMT$5*1000000</f>
        <v>#DIV/0!</v>
      </c>
      <c r="GMV57" s="27" t="e">
        <f>GMV56/Справочно!GMU$5*1000000</f>
        <v>#DIV/0!</v>
      </c>
      <c r="GMW57" s="27" t="e">
        <f>GMW56/Справочно!GMV$5*1000000</f>
        <v>#DIV/0!</v>
      </c>
      <c r="GMX57" s="27" t="e">
        <f>GMX56/Справочно!GMW$5*1000000</f>
        <v>#DIV/0!</v>
      </c>
      <c r="GMY57" s="27" t="e">
        <f>GMY56/Справочно!GMX$5*1000000</f>
        <v>#DIV/0!</v>
      </c>
      <c r="GMZ57" s="27" t="e">
        <f>GMZ56/Справочно!GMY$5*1000000</f>
        <v>#DIV/0!</v>
      </c>
      <c r="GNA57" s="27" t="e">
        <f>GNA56/Справочно!GMZ$5*1000000</f>
        <v>#DIV/0!</v>
      </c>
      <c r="GNB57" s="27" t="e">
        <f>GNB56/Справочно!GNA$5*1000000</f>
        <v>#DIV/0!</v>
      </c>
      <c r="GNC57" s="27" t="e">
        <f>GNC56/Справочно!GNB$5*1000000</f>
        <v>#DIV/0!</v>
      </c>
      <c r="GND57" s="27" t="e">
        <f>GND56/Справочно!GNC$5*1000000</f>
        <v>#DIV/0!</v>
      </c>
      <c r="GNE57" s="27" t="e">
        <f>GNE56/Справочно!GND$5*1000000</f>
        <v>#DIV/0!</v>
      </c>
      <c r="GNF57" s="27" t="e">
        <f>GNF56/Справочно!GNE$5*1000000</f>
        <v>#DIV/0!</v>
      </c>
      <c r="GNG57" s="27" t="e">
        <f>GNG56/Справочно!GNF$5*1000000</f>
        <v>#DIV/0!</v>
      </c>
      <c r="GNH57" s="27" t="e">
        <f>GNH56/Справочно!GNG$5*1000000</f>
        <v>#DIV/0!</v>
      </c>
      <c r="GNI57" s="27" t="e">
        <f>GNI56/Справочно!GNH$5*1000000</f>
        <v>#DIV/0!</v>
      </c>
      <c r="GNJ57" s="27" t="e">
        <f>GNJ56/Справочно!GNI$5*1000000</f>
        <v>#DIV/0!</v>
      </c>
      <c r="GNK57" s="27" t="e">
        <f>GNK56/Справочно!GNJ$5*1000000</f>
        <v>#DIV/0!</v>
      </c>
      <c r="GNL57" s="27" t="e">
        <f>GNL56/Справочно!GNK$5*1000000</f>
        <v>#DIV/0!</v>
      </c>
      <c r="GNM57" s="27" t="e">
        <f>GNM56/Справочно!GNL$5*1000000</f>
        <v>#DIV/0!</v>
      </c>
      <c r="GNN57" s="27" t="e">
        <f>GNN56/Справочно!GNM$5*1000000</f>
        <v>#DIV/0!</v>
      </c>
      <c r="GNO57" s="27" t="e">
        <f>GNO56/Справочно!GNN$5*1000000</f>
        <v>#DIV/0!</v>
      </c>
      <c r="GNP57" s="27" t="e">
        <f>GNP56/Справочно!GNO$5*1000000</f>
        <v>#DIV/0!</v>
      </c>
      <c r="GNQ57" s="27" t="e">
        <f>GNQ56/Справочно!GNP$5*1000000</f>
        <v>#DIV/0!</v>
      </c>
      <c r="GNR57" s="27" t="e">
        <f>GNR56/Справочно!GNQ$5*1000000</f>
        <v>#DIV/0!</v>
      </c>
      <c r="GNS57" s="27" t="e">
        <f>GNS56/Справочно!GNR$5*1000000</f>
        <v>#DIV/0!</v>
      </c>
      <c r="GNT57" s="27" t="e">
        <f>GNT56/Справочно!GNS$5*1000000</f>
        <v>#DIV/0!</v>
      </c>
      <c r="GNU57" s="27" t="e">
        <f>GNU56/Справочно!GNT$5*1000000</f>
        <v>#DIV/0!</v>
      </c>
      <c r="GNV57" s="27" t="e">
        <f>GNV56/Справочно!GNU$5*1000000</f>
        <v>#DIV/0!</v>
      </c>
      <c r="GNW57" s="27" t="e">
        <f>GNW56/Справочно!GNV$5*1000000</f>
        <v>#DIV/0!</v>
      </c>
      <c r="GNX57" s="27" t="e">
        <f>GNX56/Справочно!GNW$5*1000000</f>
        <v>#DIV/0!</v>
      </c>
      <c r="GNY57" s="27" t="e">
        <f>GNY56/Справочно!GNX$5*1000000</f>
        <v>#DIV/0!</v>
      </c>
      <c r="GNZ57" s="27" t="e">
        <f>GNZ56/Справочно!GNY$5*1000000</f>
        <v>#DIV/0!</v>
      </c>
      <c r="GOA57" s="27" t="e">
        <f>GOA56/Справочно!GNZ$5*1000000</f>
        <v>#DIV/0!</v>
      </c>
      <c r="GOB57" s="27" t="e">
        <f>GOB56/Справочно!GOA$5*1000000</f>
        <v>#DIV/0!</v>
      </c>
      <c r="GOC57" s="27" t="e">
        <f>GOC56/Справочно!GOB$5*1000000</f>
        <v>#DIV/0!</v>
      </c>
      <c r="GOD57" s="27" t="e">
        <f>GOD56/Справочно!GOC$5*1000000</f>
        <v>#DIV/0!</v>
      </c>
      <c r="GOE57" s="27" t="e">
        <f>GOE56/Справочно!GOD$5*1000000</f>
        <v>#DIV/0!</v>
      </c>
      <c r="GOF57" s="27" t="e">
        <f>GOF56/Справочно!GOE$5*1000000</f>
        <v>#DIV/0!</v>
      </c>
      <c r="GOG57" s="27" t="e">
        <f>GOG56/Справочно!GOF$5*1000000</f>
        <v>#DIV/0!</v>
      </c>
      <c r="GOH57" s="27" t="e">
        <f>GOH56/Справочно!GOG$5*1000000</f>
        <v>#DIV/0!</v>
      </c>
      <c r="GOI57" s="27" t="e">
        <f>GOI56/Справочно!GOH$5*1000000</f>
        <v>#DIV/0!</v>
      </c>
      <c r="GOJ57" s="27" t="e">
        <f>GOJ56/Справочно!GOI$5*1000000</f>
        <v>#DIV/0!</v>
      </c>
      <c r="GOK57" s="27" t="e">
        <f>GOK56/Справочно!GOJ$5*1000000</f>
        <v>#DIV/0!</v>
      </c>
      <c r="GOL57" s="27" t="e">
        <f>GOL56/Справочно!GOK$5*1000000</f>
        <v>#DIV/0!</v>
      </c>
      <c r="GOM57" s="27" t="e">
        <f>GOM56/Справочно!GOL$5*1000000</f>
        <v>#DIV/0!</v>
      </c>
      <c r="GON57" s="27" t="e">
        <f>GON56/Справочно!GOM$5*1000000</f>
        <v>#DIV/0!</v>
      </c>
      <c r="GOO57" s="27" t="e">
        <f>GOO56/Справочно!GON$5*1000000</f>
        <v>#DIV/0!</v>
      </c>
      <c r="GOP57" s="27" t="e">
        <f>GOP56/Справочно!GOO$5*1000000</f>
        <v>#DIV/0!</v>
      </c>
      <c r="GOQ57" s="27" t="e">
        <f>GOQ56/Справочно!GOP$5*1000000</f>
        <v>#DIV/0!</v>
      </c>
      <c r="GOR57" s="27" t="e">
        <f>GOR56/Справочно!GOQ$5*1000000</f>
        <v>#DIV/0!</v>
      </c>
      <c r="GOS57" s="27" t="e">
        <f>GOS56/Справочно!GOR$5*1000000</f>
        <v>#DIV/0!</v>
      </c>
      <c r="GOT57" s="27" t="e">
        <f>GOT56/Справочно!GOS$5*1000000</f>
        <v>#DIV/0!</v>
      </c>
      <c r="GOU57" s="27" t="e">
        <f>GOU56/Справочно!GOT$5*1000000</f>
        <v>#DIV/0!</v>
      </c>
      <c r="GOV57" s="27" t="e">
        <f>GOV56/Справочно!GOU$5*1000000</f>
        <v>#DIV/0!</v>
      </c>
      <c r="GOW57" s="27" t="e">
        <f>GOW56/Справочно!GOV$5*1000000</f>
        <v>#DIV/0!</v>
      </c>
      <c r="GOX57" s="27" t="e">
        <f>GOX56/Справочно!GOW$5*1000000</f>
        <v>#DIV/0!</v>
      </c>
      <c r="GOY57" s="27" t="e">
        <f>GOY56/Справочно!GOX$5*1000000</f>
        <v>#DIV/0!</v>
      </c>
      <c r="GOZ57" s="27" t="e">
        <f>GOZ56/Справочно!GOY$5*1000000</f>
        <v>#DIV/0!</v>
      </c>
      <c r="GPA57" s="27" t="e">
        <f>GPA56/Справочно!GOZ$5*1000000</f>
        <v>#DIV/0!</v>
      </c>
      <c r="GPB57" s="27" t="e">
        <f>GPB56/Справочно!GPA$5*1000000</f>
        <v>#DIV/0!</v>
      </c>
      <c r="GPC57" s="27" t="e">
        <f>GPC56/Справочно!GPB$5*1000000</f>
        <v>#DIV/0!</v>
      </c>
      <c r="GPD57" s="27" t="e">
        <f>GPD56/Справочно!GPC$5*1000000</f>
        <v>#DIV/0!</v>
      </c>
      <c r="GPE57" s="27" t="e">
        <f>GPE56/Справочно!GPD$5*1000000</f>
        <v>#DIV/0!</v>
      </c>
      <c r="GPF57" s="27" t="e">
        <f>GPF56/Справочно!GPE$5*1000000</f>
        <v>#DIV/0!</v>
      </c>
      <c r="GPG57" s="27" t="e">
        <f>GPG56/Справочно!GPF$5*1000000</f>
        <v>#DIV/0!</v>
      </c>
      <c r="GPH57" s="27" t="e">
        <f>GPH56/Справочно!GPG$5*1000000</f>
        <v>#DIV/0!</v>
      </c>
      <c r="GPI57" s="27" t="e">
        <f>GPI56/Справочно!GPH$5*1000000</f>
        <v>#DIV/0!</v>
      </c>
      <c r="GPJ57" s="27" t="e">
        <f>GPJ56/Справочно!GPI$5*1000000</f>
        <v>#DIV/0!</v>
      </c>
      <c r="GPK57" s="27" t="e">
        <f>GPK56/Справочно!GPJ$5*1000000</f>
        <v>#DIV/0!</v>
      </c>
      <c r="GPL57" s="27" t="e">
        <f>GPL56/Справочно!GPK$5*1000000</f>
        <v>#DIV/0!</v>
      </c>
      <c r="GPM57" s="27" t="e">
        <f>GPM56/Справочно!GPL$5*1000000</f>
        <v>#DIV/0!</v>
      </c>
      <c r="GPN57" s="27" t="e">
        <f>GPN56/Справочно!GPM$5*1000000</f>
        <v>#DIV/0!</v>
      </c>
      <c r="GPO57" s="27" t="e">
        <f>GPO56/Справочно!GPN$5*1000000</f>
        <v>#DIV/0!</v>
      </c>
      <c r="GPP57" s="27" t="e">
        <f>GPP56/Справочно!GPO$5*1000000</f>
        <v>#DIV/0!</v>
      </c>
      <c r="GPQ57" s="27" t="e">
        <f>GPQ56/Справочно!GPP$5*1000000</f>
        <v>#DIV/0!</v>
      </c>
      <c r="GPR57" s="27" t="e">
        <f>GPR56/Справочно!GPQ$5*1000000</f>
        <v>#DIV/0!</v>
      </c>
      <c r="GPS57" s="27" t="e">
        <f>GPS56/Справочно!GPR$5*1000000</f>
        <v>#DIV/0!</v>
      </c>
      <c r="GPT57" s="27" t="e">
        <f>GPT56/Справочно!GPS$5*1000000</f>
        <v>#DIV/0!</v>
      </c>
      <c r="GPU57" s="27" t="e">
        <f>GPU56/Справочно!GPT$5*1000000</f>
        <v>#DIV/0!</v>
      </c>
      <c r="GPV57" s="27" t="e">
        <f>GPV56/Справочно!GPU$5*1000000</f>
        <v>#DIV/0!</v>
      </c>
      <c r="GPW57" s="27" t="e">
        <f>GPW56/Справочно!GPV$5*1000000</f>
        <v>#DIV/0!</v>
      </c>
      <c r="GPX57" s="27" t="e">
        <f>GPX56/Справочно!GPW$5*1000000</f>
        <v>#DIV/0!</v>
      </c>
      <c r="GPY57" s="27" t="e">
        <f>GPY56/Справочно!GPX$5*1000000</f>
        <v>#DIV/0!</v>
      </c>
      <c r="GPZ57" s="27" t="e">
        <f>GPZ56/Справочно!GPY$5*1000000</f>
        <v>#DIV/0!</v>
      </c>
      <c r="GQA57" s="27" t="e">
        <f>GQA56/Справочно!GPZ$5*1000000</f>
        <v>#DIV/0!</v>
      </c>
      <c r="GQB57" s="27" t="e">
        <f>GQB56/Справочно!GQA$5*1000000</f>
        <v>#DIV/0!</v>
      </c>
      <c r="GQC57" s="27" t="e">
        <f>GQC56/Справочно!GQB$5*1000000</f>
        <v>#DIV/0!</v>
      </c>
      <c r="GQD57" s="27" t="e">
        <f>GQD56/Справочно!GQC$5*1000000</f>
        <v>#DIV/0!</v>
      </c>
      <c r="GQE57" s="27" t="e">
        <f>GQE56/Справочно!GQD$5*1000000</f>
        <v>#DIV/0!</v>
      </c>
      <c r="GQF57" s="27" t="e">
        <f>GQF56/Справочно!GQE$5*1000000</f>
        <v>#DIV/0!</v>
      </c>
      <c r="GQG57" s="27" t="e">
        <f>GQG56/Справочно!GQF$5*1000000</f>
        <v>#DIV/0!</v>
      </c>
      <c r="GQH57" s="27" t="e">
        <f>GQH56/Справочно!GQG$5*1000000</f>
        <v>#DIV/0!</v>
      </c>
      <c r="GQI57" s="27" t="e">
        <f>GQI56/Справочно!GQH$5*1000000</f>
        <v>#DIV/0!</v>
      </c>
      <c r="GQJ57" s="27" t="e">
        <f>GQJ56/Справочно!GQI$5*1000000</f>
        <v>#DIV/0!</v>
      </c>
      <c r="GQK57" s="27" t="e">
        <f>GQK56/Справочно!GQJ$5*1000000</f>
        <v>#DIV/0!</v>
      </c>
      <c r="GQL57" s="27" t="e">
        <f>GQL56/Справочно!GQK$5*1000000</f>
        <v>#DIV/0!</v>
      </c>
      <c r="GQM57" s="27" t="e">
        <f>GQM56/Справочно!GQL$5*1000000</f>
        <v>#DIV/0!</v>
      </c>
      <c r="GQN57" s="27" t="e">
        <f>GQN56/Справочно!GQM$5*1000000</f>
        <v>#DIV/0!</v>
      </c>
      <c r="GQO57" s="27" t="e">
        <f>GQO56/Справочно!GQN$5*1000000</f>
        <v>#DIV/0!</v>
      </c>
      <c r="GQP57" s="27" t="e">
        <f>GQP56/Справочно!GQO$5*1000000</f>
        <v>#DIV/0!</v>
      </c>
      <c r="GQQ57" s="27" t="e">
        <f>GQQ56/Справочно!GQP$5*1000000</f>
        <v>#DIV/0!</v>
      </c>
      <c r="GQR57" s="27" t="e">
        <f>GQR56/Справочно!GQQ$5*1000000</f>
        <v>#DIV/0!</v>
      </c>
      <c r="GQS57" s="27" t="e">
        <f>GQS56/Справочно!GQR$5*1000000</f>
        <v>#DIV/0!</v>
      </c>
      <c r="GQT57" s="27" t="e">
        <f>GQT56/Справочно!GQS$5*1000000</f>
        <v>#DIV/0!</v>
      </c>
      <c r="GQU57" s="27" t="e">
        <f>GQU56/Справочно!GQT$5*1000000</f>
        <v>#DIV/0!</v>
      </c>
      <c r="GQV57" s="27" t="e">
        <f>GQV56/Справочно!GQU$5*1000000</f>
        <v>#DIV/0!</v>
      </c>
      <c r="GQW57" s="27" t="e">
        <f>GQW56/Справочно!GQV$5*1000000</f>
        <v>#DIV/0!</v>
      </c>
      <c r="GQX57" s="27" t="e">
        <f>GQX56/Справочно!GQW$5*1000000</f>
        <v>#DIV/0!</v>
      </c>
      <c r="GQY57" s="27" t="e">
        <f>GQY56/Справочно!GQX$5*1000000</f>
        <v>#DIV/0!</v>
      </c>
      <c r="GQZ57" s="27" t="e">
        <f>GQZ56/Справочно!GQY$5*1000000</f>
        <v>#DIV/0!</v>
      </c>
      <c r="GRA57" s="27" t="e">
        <f>GRA56/Справочно!GQZ$5*1000000</f>
        <v>#DIV/0!</v>
      </c>
      <c r="GRB57" s="27" t="e">
        <f>GRB56/Справочно!GRA$5*1000000</f>
        <v>#DIV/0!</v>
      </c>
      <c r="GRC57" s="27" t="e">
        <f>GRC56/Справочно!GRB$5*1000000</f>
        <v>#DIV/0!</v>
      </c>
      <c r="GRD57" s="27" t="e">
        <f>GRD56/Справочно!GRC$5*1000000</f>
        <v>#DIV/0!</v>
      </c>
      <c r="GRE57" s="27" t="e">
        <f>GRE56/Справочно!GRD$5*1000000</f>
        <v>#DIV/0!</v>
      </c>
      <c r="GRF57" s="27" t="e">
        <f>GRF56/Справочно!GRE$5*1000000</f>
        <v>#DIV/0!</v>
      </c>
      <c r="GRG57" s="27" t="e">
        <f>GRG56/Справочно!GRF$5*1000000</f>
        <v>#DIV/0!</v>
      </c>
      <c r="GRH57" s="27" t="e">
        <f>GRH56/Справочно!GRG$5*1000000</f>
        <v>#DIV/0!</v>
      </c>
      <c r="GRI57" s="27" t="e">
        <f>GRI56/Справочно!GRH$5*1000000</f>
        <v>#DIV/0!</v>
      </c>
      <c r="GRJ57" s="27" t="e">
        <f>GRJ56/Справочно!GRI$5*1000000</f>
        <v>#DIV/0!</v>
      </c>
      <c r="GRK57" s="27" t="e">
        <f>GRK56/Справочно!GRJ$5*1000000</f>
        <v>#DIV/0!</v>
      </c>
      <c r="GRL57" s="27" t="e">
        <f>GRL56/Справочно!GRK$5*1000000</f>
        <v>#DIV/0!</v>
      </c>
      <c r="GRM57" s="27" t="e">
        <f>GRM56/Справочно!GRL$5*1000000</f>
        <v>#DIV/0!</v>
      </c>
      <c r="GRN57" s="27" t="e">
        <f>GRN56/Справочно!GRM$5*1000000</f>
        <v>#DIV/0!</v>
      </c>
      <c r="GRO57" s="27" t="e">
        <f>GRO56/Справочно!GRN$5*1000000</f>
        <v>#DIV/0!</v>
      </c>
      <c r="GRP57" s="27" t="e">
        <f>GRP56/Справочно!GRO$5*1000000</f>
        <v>#DIV/0!</v>
      </c>
      <c r="GRQ57" s="27" t="e">
        <f>GRQ56/Справочно!GRP$5*1000000</f>
        <v>#DIV/0!</v>
      </c>
      <c r="GRR57" s="27" t="e">
        <f>GRR56/Справочно!GRQ$5*1000000</f>
        <v>#DIV/0!</v>
      </c>
      <c r="GRS57" s="27" t="e">
        <f>GRS56/Справочно!GRR$5*1000000</f>
        <v>#DIV/0!</v>
      </c>
      <c r="GRT57" s="27" t="e">
        <f>GRT56/Справочно!GRS$5*1000000</f>
        <v>#DIV/0!</v>
      </c>
      <c r="GRU57" s="27" t="e">
        <f>GRU56/Справочно!GRT$5*1000000</f>
        <v>#DIV/0!</v>
      </c>
      <c r="GRV57" s="27" t="e">
        <f>GRV56/Справочно!GRU$5*1000000</f>
        <v>#DIV/0!</v>
      </c>
      <c r="GRW57" s="27" t="e">
        <f>GRW56/Справочно!GRV$5*1000000</f>
        <v>#DIV/0!</v>
      </c>
      <c r="GRX57" s="27" t="e">
        <f>GRX56/Справочно!GRW$5*1000000</f>
        <v>#DIV/0!</v>
      </c>
      <c r="GRY57" s="27" t="e">
        <f>GRY56/Справочно!GRX$5*1000000</f>
        <v>#DIV/0!</v>
      </c>
      <c r="GRZ57" s="27" t="e">
        <f>GRZ56/Справочно!GRY$5*1000000</f>
        <v>#DIV/0!</v>
      </c>
      <c r="GSA57" s="27" t="e">
        <f>GSA56/Справочно!GRZ$5*1000000</f>
        <v>#DIV/0!</v>
      </c>
      <c r="GSB57" s="27" t="e">
        <f>GSB56/Справочно!GSA$5*1000000</f>
        <v>#DIV/0!</v>
      </c>
      <c r="GSC57" s="27" t="e">
        <f>GSC56/Справочно!GSB$5*1000000</f>
        <v>#DIV/0!</v>
      </c>
      <c r="GSD57" s="27" t="e">
        <f>GSD56/Справочно!GSC$5*1000000</f>
        <v>#DIV/0!</v>
      </c>
      <c r="GSE57" s="27" t="e">
        <f>GSE56/Справочно!GSD$5*1000000</f>
        <v>#DIV/0!</v>
      </c>
      <c r="GSF57" s="27" t="e">
        <f>GSF56/Справочно!GSE$5*1000000</f>
        <v>#DIV/0!</v>
      </c>
      <c r="GSG57" s="27" t="e">
        <f>GSG56/Справочно!GSF$5*1000000</f>
        <v>#DIV/0!</v>
      </c>
      <c r="GSH57" s="27" t="e">
        <f>GSH56/Справочно!GSG$5*1000000</f>
        <v>#DIV/0!</v>
      </c>
      <c r="GSI57" s="27" t="e">
        <f>GSI56/Справочно!GSH$5*1000000</f>
        <v>#DIV/0!</v>
      </c>
      <c r="GSJ57" s="27" t="e">
        <f>GSJ56/Справочно!GSI$5*1000000</f>
        <v>#DIV/0!</v>
      </c>
      <c r="GSK57" s="27" t="e">
        <f>GSK56/Справочно!GSJ$5*1000000</f>
        <v>#DIV/0!</v>
      </c>
      <c r="GSL57" s="27" t="e">
        <f>GSL56/Справочно!GSK$5*1000000</f>
        <v>#DIV/0!</v>
      </c>
      <c r="GSM57" s="27" t="e">
        <f>GSM56/Справочно!GSL$5*1000000</f>
        <v>#DIV/0!</v>
      </c>
      <c r="GSN57" s="27" t="e">
        <f>GSN56/Справочно!GSM$5*1000000</f>
        <v>#DIV/0!</v>
      </c>
      <c r="GSO57" s="27" t="e">
        <f>GSO56/Справочно!GSN$5*1000000</f>
        <v>#DIV/0!</v>
      </c>
      <c r="GSP57" s="27" t="e">
        <f>GSP56/Справочно!GSO$5*1000000</f>
        <v>#DIV/0!</v>
      </c>
      <c r="GSQ57" s="27" t="e">
        <f>GSQ56/Справочно!GSP$5*1000000</f>
        <v>#DIV/0!</v>
      </c>
      <c r="GSR57" s="27" t="e">
        <f>GSR56/Справочно!GSQ$5*1000000</f>
        <v>#DIV/0!</v>
      </c>
      <c r="GSS57" s="27" t="e">
        <f>GSS56/Справочно!GSR$5*1000000</f>
        <v>#DIV/0!</v>
      </c>
      <c r="GST57" s="27" t="e">
        <f>GST56/Справочно!GSS$5*1000000</f>
        <v>#DIV/0!</v>
      </c>
      <c r="GSU57" s="27" t="e">
        <f>GSU56/Справочно!GST$5*1000000</f>
        <v>#DIV/0!</v>
      </c>
      <c r="GSV57" s="27" t="e">
        <f>GSV56/Справочно!GSU$5*1000000</f>
        <v>#DIV/0!</v>
      </c>
      <c r="GSW57" s="27" t="e">
        <f>GSW56/Справочно!GSV$5*1000000</f>
        <v>#DIV/0!</v>
      </c>
      <c r="GSX57" s="27" t="e">
        <f>GSX56/Справочно!GSW$5*1000000</f>
        <v>#DIV/0!</v>
      </c>
      <c r="GSY57" s="27" t="e">
        <f>GSY56/Справочно!GSX$5*1000000</f>
        <v>#DIV/0!</v>
      </c>
      <c r="GSZ57" s="27" t="e">
        <f>GSZ56/Справочно!GSY$5*1000000</f>
        <v>#DIV/0!</v>
      </c>
      <c r="GTA57" s="27" t="e">
        <f>GTA56/Справочно!GSZ$5*1000000</f>
        <v>#DIV/0!</v>
      </c>
      <c r="GTB57" s="27" t="e">
        <f>GTB56/Справочно!GTA$5*1000000</f>
        <v>#DIV/0!</v>
      </c>
      <c r="GTC57" s="27" t="e">
        <f>GTC56/Справочно!GTB$5*1000000</f>
        <v>#DIV/0!</v>
      </c>
      <c r="GTD57" s="27" t="e">
        <f>GTD56/Справочно!GTC$5*1000000</f>
        <v>#DIV/0!</v>
      </c>
      <c r="GTE57" s="27" t="e">
        <f>GTE56/Справочно!GTD$5*1000000</f>
        <v>#DIV/0!</v>
      </c>
      <c r="GTF57" s="27" t="e">
        <f>GTF56/Справочно!GTE$5*1000000</f>
        <v>#DIV/0!</v>
      </c>
      <c r="GTG57" s="27" t="e">
        <f>GTG56/Справочно!GTF$5*1000000</f>
        <v>#DIV/0!</v>
      </c>
      <c r="GTH57" s="27" t="e">
        <f>GTH56/Справочно!GTG$5*1000000</f>
        <v>#DIV/0!</v>
      </c>
      <c r="GTI57" s="27" t="e">
        <f>GTI56/Справочно!GTH$5*1000000</f>
        <v>#DIV/0!</v>
      </c>
      <c r="GTJ57" s="27" t="e">
        <f>GTJ56/Справочно!GTI$5*1000000</f>
        <v>#DIV/0!</v>
      </c>
      <c r="GTK57" s="27" t="e">
        <f>GTK56/Справочно!GTJ$5*1000000</f>
        <v>#DIV/0!</v>
      </c>
      <c r="GTL57" s="27" t="e">
        <f>GTL56/Справочно!GTK$5*1000000</f>
        <v>#DIV/0!</v>
      </c>
      <c r="GTM57" s="27" t="e">
        <f>GTM56/Справочно!GTL$5*1000000</f>
        <v>#DIV/0!</v>
      </c>
      <c r="GTN57" s="27" t="e">
        <f>GTN56/Справочно!GTM$5*1000000</f>
        <v>#DIV/0!</v>
      </c>
      <c r="GTO57" s="27" t="e">
        <f>GTO56/Справочно!GTN$5*1000000</f>
        <v>#DIV/0!</v>
      </c>
      <c r="GTP57" s="27" t="e">
        <f>GTP56/Справочно!GTO$5*1000000</f>
        <v>#DIV/0!</v>
      </c>
      <c r="GTQ57" s="27" t="e">
        <f>GTQ56/Справочно!GTP$5*1000000</f>
        <v>#DIV/0!</v>
      </c>
      <c r="GTR57" s="27" t="e">
        <f>GTR56/Справочно!GTQ$5*1000000</f>
        <v>#DIV/0!</v>
      </c>
      <c r="GTS57" s="27" t="e">
        <f>GTS56/Справочно!GTR$5*1000000</f>
        <v>#DIV/0!</v>
      </c>
      <c r="GTT57" s="27" t="e">
        <f>GTT56/Справочно!GTS$5*1000000</f>
        <v>#DIV/0!</v>
      </c>
      <c r="GTU57" s="27" t="e">
        <f>GTU56/Справочно!GTT$5*1000000</f>
        <v>#DIV/0!</v>
      </c>
      <c r="GTV57" s="27" t="e">
        <f>GTV56/Справочно!GTU$5*1000000</f>
        <v>#DIV/0!</v>
      </c>
      <c r="GTW57" s="27" t="e">
        <f>GTW56/Справочно!GTV$5*1000000</f>
        <v>#DIV/0!</v>
      </c>
      <c r="GTX57" s="27" t="e">
        <f>GTX56/Справочно!GTW$5*1000000</f>
        <v>#DIV/0!</v>
      </c>
      <c r="GTY57" s="27" t="e">
        <f>GTY56/Справочно!GTX$5*1000000</f>
        <v>#DIV/0!</v>
      </c>
      <c r="GTZ57" s="27" t="e">
        <f>GTZ56/Справочно!GTY$5*1000000</f>
        <v>#DIV/0!</v>
      </c>
      <c r="GUA57" s="27" t="e">
        <f>GUA56/Справочно!GTZ$5*1000000</f>
        <v>#DIV/0!</v>
      </c>
      <c r="GUB57" s="27" t="e">
        <f>GUB56/Справочно!GUA$5*1000000</f>
        <v>#DIV/0!</v>
      </c>
      <c r="GUC57" s="27" t="e">
        <f>GUC56/Справочно!GUB$5*1000000</f>
        <v>#DIV/0!</v>
      </c>
      <c r="GUD57" s="27" t="e">
        <f>GUD56/Справочно!GUC$5*1000000</f>
        <v>#DIV/0!</v>
      </c>
      <c r="GUE57" s="27" t="e">
        <f>GUE56/Справочно!GUD$5*1000000</f>
        <v>#DIV/0!</v>
      </c>
      <c r="GUF57" s="27" t="e">
        <f>GUF56/Справочно!GUE$5*1000000</f>
        <v>#DIV/0!</v>
      </c>
      <c r="GUG57" s="27" t="e">
        <f>GUG56/Справочно!GUF$5*1000000</f>
        <v>#DIV/0!</v>
      </c>
      <c r="GUH57" s="27" t="e">
        <f>GUH56/Справочно!GUG$5*1000000</f>
        <v>#DIV/0!</v>
      </c>
      <c r="GUI57" s="27" t="e">
        <f>GUI56/Справочно!GUH$5*1000000</f>
        <v>#DIV/0!</v>
      </c>
      <c r="GUJ57" s="27" t="e">
        <f>GUJ56/Справочно!GUI$5*1000000</f>
        <v>#DIV/0!</v>
      </c>
      <c r="GUK57" s="27" t="e">
        <f>GUK56/Справочно!GUJ$5*1000000</f>
        <v>#DIV/0!</v>
      </c>
      <c r="GUL57" s="27" t="e">
        <f>GUL56/Справочно!GUK$5*1000000</f>
        <v>#DIV/0!</v>
      </c>
      <c r="GUM57" s="27" t="e">
        <f>GUM56/Справочно!GUL$5*1000000</f>
        <v>#DIV/0!</v>
      </c>
      <c r="GUN57" s="27" t="e">
        <f>GUN56/Справочно!GUM$5*1000000</f>
        <v>#DIV/0!</v>
      </c>
      <c r="GUO57" s="27" t="e">
        <f>GUO56/Справочно!GUN$5*1000000</f>
        <v>#DIV/0!</v>
      </c>
      <c r="GUP57" s="27" t="e">
        <f>GUP56/Справочно!GUO$5*1000000</f>
        <v>#DIV/0!</v>
      </c>
      <c r="GUQ57" s="27" t="e">
        <f>GUQ56/Справочно!GUP$5*1000000</f>
        <v>#DIV/0!</v>
      </c>
      <c r="GUR57" s="27" t="e">
        <f>GUR56/Справочно!GUQ$5*1000000</f>
        <v>#DIV/0!</v>
      </c>
      <c r="GUS57" s="27" t="e">
        <f>GUS56/Справочно!GUR$5*1000000</f>
        <v>#DIV/0!</v>
      </c>
      <c r="GUT57" s="27" t="e">
        <f>GUT56/Справочно!GUS$5*1000000</f>
        <v>#DIV/0!</v>
      </c>
      <c r="GUU57" s="27" t="e">
        <f>GUU56/Справочно!GUT$5*1000000</f>
        <v>#DIV/0!</v>
      </c>
      <c r="GUV57" s="27" t="e">
        <f>GUV56/Справочно!GUU$5*1000000</f>
        <v>#DIV/0!</v>
      </c>
      <c r="GUW57" s="27" t="e">
        <f>GUW56/Справочно!GUV$5*1000000</f>
        <v>#DIV/0!</v>
      </c>
      <c r="GUX57" s="27" t="e">
        <f>GUX56/Справочно!GUW$5*1000000</f>
        <v>#DIV/0!</v>
      </c>
      <c r="GUY57" s="27" t="e">
        <f>GUY56/Справочно!GUX$5*1000000</f>
        <v>#DIV/0!</v>
      </c>
      <c r="GUZ57" s="27" t="e">
        <f>GUZ56/Справочно!GUY$5*1000000</f>
        <v>#DIV/0!</v>
      </c>
      <c r="GVA57" s="27" t="e">
        <f>GVA56/Справочно!GUZ$5*1000000</f>
        <v>#DIV/0!</v>
      </c>
      <c r="GVB57" s="27" t="e">
        <f>GVB56/Справочно!GVA$5*1000000</f>
        <v>#DIV/0!</v>
      </c>
      <c r="GVC57" s="27" t="e">
        <f>GVC56/Справочно!GVB$5*1000000</f>
        <v>#DIV/0!</v>
      </c>
      <c r="GVD57" s="27" t="e">
        <f>GVD56/Справочно!GVC$5*1000000</f>
        <v>#DIV/0!</v>
      </c>
      <c r="GVE57" s="27" t="e">
        <f>GVE56/Справочно!GVD$5*1000000</f>
        <v>#DIV/0!</v>
      </c>
      <c r="GVF57" s="27" t="e">
        <f>GVF56/Справочно!GVE$5*1000000</f>
        <v>#DIV/0!</v>
      </c>
      <c r="GVG57" s="27" t="e">
        <f>GVG56/Справочно!GVF$5*1000000</f>
        <v>#DIV/0!</v>
      </c>
      <c r="GVH57" s="27" t="e">
        <f>GVH56/Справочно!GVG$5*1000000</f>
        <v>#DIV/0!</v>
      </c>
      <c r="GVI57" s="27" t="e">
        <f>GVI56/Справочно!GVH$5*1000000</f>
        <v>#DIV/0!</v>
      </c>
      <c r="GVJ57" s="27" t="e">
        <f>GVJ56/Справочно!GVI$5*1000000</f>
        <v>#DIV/0!</v>
      </c>
      <c r="GVK57" s="27" t="e">
        <f>GVK56/Справочно!GVJ$5*1000000</f>
        <v>#DIV/0!</v>
      </c>
      <c r="GVL57" s="27" t="e">
        <f>GVL56/Справочно!GVK$5*1000000</f>
        <v>#DIV/0!</v>
      </c>
      <c r="GVM57" s="27" t="e">
        <f>GVM56/Справочно!GVL$5*1000000</f>
        <v>#DIV/0!</v>
      </c>
      <c r="GVN57" s="27" t="e">
        <f>GVN56/Справочно!GVM$5*1000000</f>
        <v>#DIV/0!</v>
      </c>
      <c r="GVO57" s="27" t="e">
        <f>GVO56/Справочно!GVN$5*1000000</f>
        <v>#DIV/0!</v>
      </c>
      <c r="GVP57" s="27" t="e">
        <f>GVP56/Справочно!GVO$5*1000000</f>
        <v>#DIV/0!</v>
      </c>
      <c r="GVQ57" s="27" t="e">
        <f>GVQ56/Справочно!GVP$5*1000000</f>
        <v>#DIV/0!</v>
      </c>
      <c r="GVR57" s="27" t="e">
        <f>GVR56/Справочно!GVQ$5*1000000</f>
        <v>#DIV/0!</v>
      </c>
      <c r="GVS57" s="27" t="e">
        <f>GVS56/Справочно!GVR$5*1000000</f>
        <v>#DIV/0!</v>
      </c>
      <c r="GVT57" s="27" t="e">
        <f>GVT56/Справочно!GVS$5*1000000</f>
        <v>#DIV/0!</v>
      </c>
      <c r="GVU57" s="27" t="e">
        <f>GVU56/Справочно!GVT$5*1000000</f>
        <v>#DIV/0!</v>
      </c>
      <c r="GVV57" s="27" t="e">
        <f>GVV56/Справочно!GVU$5*1000000</f>
        <v>#DIV/0!</v>
      </c>
      <c r="GVW57" s="27" t="e">
        <f>GVW56/Справочно!GVV$5*1000000</f>
        <v>#DIV/0!</v>
      </c>
      <c r="GVX57" s="27" t="e">
        <f>GVX56/Справочно!GVW$5*1000000</f>
        <v>#DIV/0!</v>
      </c>
      <c r="GVY57" s="27" t="e">
        <f>GVY56/Справочно!GVX$5*1000000</f>
        <v>#DIV/0!</v>
      </c>
      <c r="GVZ57" s="27" t="e">
        <f>GVZ56/Справочно!GVY$5*1000000</f>
        <v>#DIV/0!</v>
      </c>
      <c r="GWA57" s="27" t="e">
        <f>GWA56/Справочно!GVZ$5*1000000</f>
        <v>#DIV/0!</v>
      </c>
      <c r="GWB57" s="27" t="e">
        <f>GWB56/Справочно!GWA$5*1000000</f>
        <v>#DIV/0!</v>
      </c>
      <c r="GWC57" s="27" t="e">
        <f>GWC56/Справочно!GWB$5*1000000</f>
        <v>#DIV/0!</v>
      </c>
      <c r="GWD57" s="27" t="e">
        <f>GWD56/Справочно!GWC$5*1000000</f>
        <v>#DIV/0!</v>
      </c>
      <c r="GWE57" s="27" t="e">
        <f>GWE56/Справочно!GWD$5*1000000</f>
        <v>#DIV/0!</v>
      </c>
      <c r="GWF57" s="27" t="e">
        <f>GWF56/Справочно!GWE$5*1000000</f>
        <v>#DIV/0!</v>
      </c>
      <c r="GWG57" s="27" t="e">
        <f>GWG56/Справочно!GWF$5*1000000</f>
        <v>#DIV/0!</v>
      </c>
      <c r="GWH57" s="27" t="e">
        <f>GWH56/Справочно!GWG$5*1000000</f>
        <v>#DIV/0!</v>
      </c>
      <c r="GWI57" s="27" t="e">
        <f>GWI56/Справочно!GWH$5*1000000</f>
        <v>#DIV/0!</v>
      </c>
      <c r="GWJ57" s="27" t="e">
        <f>GWJ56/Справочно!GWI$5*1000000</f>
        <v>#DIV/0!</v>
      </c>
      <c r="GWK57" s="27" t="e">
        <f>GWK56/Справочно!GWJ$5*1000000</f>
        <v>#DIV/0!</v>
      </c>
      <c r="GWL57" s="27" t="e">
        <f>GWL56/Справочно!GWK$5*1000000</f>
        <v>#DIV/0!</v>
      </c>
      <c r="GWM57" s="27" t="e">
        <f>GWM56/Справочно!GWL$5*1000000</f>
        <v>#DIV/0!</v>
      </c>
      <c r="GWN57" s="27" t="e">
        <f>GWN56/Справочно!GWM$5*1000000</f>
        <v>#DIV/0!</v>
      </c>
      <c r="GWO57" s="27" t="e">
        <f>GWO56/Справочно!GWN$5*1000000</f>
        <v>#DIV/0!</v>
      </c>
      <c r="GWP57" s="27" t="e">
        <f>GWP56/Справочно!GWO$5*1000000</f>
        <v>#DIV/0!</v>
      </c>
      <c r="GWQ57" s="27" t="e">
        <f>GWQ56/Справочно!GWP$5*1000000</f>
        <v>#DIV/0!</v>
      </c>
      <c r="GWR57" s="27" t="e">
        <f>GWR56/Справочно!GWQ$5*1000000</f>
        <v>#DIV/0!</v>
      </c>
      <c r="GWS57" s="27" t="e">
        <f>GWS56/Справочно!GWR$5*1000000</f>
        <v>#DIV/0!</v>
      </c>
      <c r="GWT57" s="27" t="e">
        <f>GWT56/Справочно!GWS$5*1000000</f>
        <v>#DIV/0!</v>
      </c>
      <c r="GWU57" s="27" t="e">
        <f>GWU56/Справочно!GWT$5*1000000</f>
        <v>#DIV/0!</v>
      </c>
      <c r="GWV57" s="27" t="e">
        <f>GWV56/Справочно!GWU$5*1000000</f>
        <v>#DIV/0!</v>
      </c>
      <c r="GWW57" s="27" t="e">
        <f>GWW56/Справочно!GWV$5*1000000</f>
        <v>#DIV/0!</v>
      </c>
      <c r="GWX57" s="27" t="e">
        <f>GWX56/Справочно!GWW$5*1000000</f>
        <v>#DIV/0!</v>
      </c>
      <c r="GWY57" s="27" t="e">
        <f>GWY56/Справочно!GWX$5*1000000</f>
        <v>#DIV/0!</v>
      </c>
      <c r="GWZ57" s="27" t="e">
        <f>GWZ56/Справочно!GWY$5*1000000</f>
        <v>#DIV/0!</v>
      </c>
      <c r="GXA57" s="27" t="e">
        <f>GXA56/Справочно!GWZ$5*1000000</f>
        <v>#DIV/0!</v>
      </c>
      <c r="GXB57" s="27" t="e">
        <f>GXB56/Справочно!GXA$5*1000000</f>
        <v>#DIV/0!</v>
      </c>
      <c r="GXC57" s="27" t="e">
        <f>GXC56/Справочно!GXB$5*1000000</f>
        <v>#DIV/0!</v>
      </c>
      <c r="GXD57" s="27" t="e">
        <f>GXD56/Справочно!GXC$5*1000000</f>
        <v>#DIV/0!</v>
      </c>
      <c r="GXE57" s="27" t="e">
        <f>GXE56/Справочно!GXD$5*1000000</f>
        <v>#DIV/0!</v>
      </c>
      <c r="GXF57" s="27" t="e">
        <f>GXF56/Справочно!GXE$5*1000000</f>
        <v>#DIV/0!</v>
      </c>
      <c r="GXG57" s="27" t="e">
        <f>GXG56/Справочно!GXF$5*1000000</f>
        <v>#DIV/0!</v>
      </c>
      <c r="GXH57" s="27" t="e">
        <f>GXH56/Справочно!GXG$5*1000000</f>
        <v>#DIV/0!</v>
      </c>
      <c r="GXI57" s="27" t="e">
        <f>GXI56/Справочно!GXH$5*1000000</f>
        <v>#DIV/0!</v>
      </c>
      <c r="GXJ57" s="27" t="e">
        <f>GXJ56/Справочно!GXI$5*1000000</f>
        <v>#DIV/0!</v>
      </c>
      <c r="GXK57" s="27" t="e">
        <f>GXK56/Справочно!GXJ$5*1000000</f>
        <v>#DIV/0!</v>
      </c>
      <c r="GXL57" s="27" t="e">
        <f>GXL56/Справочно!GXK$5*1000000</f>
        <v>#DIV/0!</v>
      </c>
      <c r="GXM57" s="27" t="e">
        <f>GXM56/Справочно!GXL$5*1000000</f>
        <v>#DIV/0!</v>
      </c>
      <c r="GXN57" s="27" t="e">
        <f>GXN56/Справочно!GXM$5*1000000</f>
        <v>#DIV/0!</v>
      </c>
      <c r="GXO57" s="27" t="e">
        <f>GXO56/Справочно!GXN$5*1000000</f>
        <v>#DIV/0!</v>
      </c>
      <c r="GXP57" s="27" t="e">
        <f>GXP56/Справочно!GXO$5*1000000</f>
        <v>#DIV/0!</v>
      </c>
      <c r="GXQ57" s="27" t="e">
        <f>GXQ56/Справочно!GXP$5*1000000</f>
        <v>#DIV/0!</v>
      </c>
      <c r="GXR57" s="27" t="e">
        <f>GXR56/Справочно!GXQ$5*1000000</f>
        <v>#DIV/0!</v>
      </c>
      <c r="GXS57" s="27" t="e">
        <f>GXS56/Справочно!GXR$5*1000000</f>
        <v>#DIV/0!</v>
      </c>
      <c r="GXT57" s="27" t="e">
        <f>GXT56/Справочно!GXS$5*1000000</f>
        <v>#DIV/0!</v>
      </c>
      <c r="GXU57" s="27" t="e">
        <f>GXU56/Справочно!GXT$5*1000000</f>
        <v>#DIV/0!</v>
      </c>
      <c r="GXV57" s="27" t="e">
        <f>GXV56/Справочно!GXU$5*1000000</f>
        <v>#DIV/0!</v>
      </c>
      <c r="GXW57" s="27" t="e">
        <f>GXW56/Справочно!GXV$5*1000000</f>
        <v>#DIV/0!</v>
      </c>
      <c r="GXX57" s="27" t="e">
        <f>GXX56/Справочно!GXW$5*1000000</f>
        <v>#DIV/0!</v>
      </c>
      <c r="GXY57" s="27" t="e">
        <f>GXY56/Справочно!GXX$5*1000000</f>
        <v>#DIV/0!</v>
      </c>
      <c r="GXZ57" s="27" t="e">
        <f>GXZ56/Справочно!GXY$5*1000000</f>
        <v>#DIV/0!</v>
      </c>
      <c r="GYA57" s="27" t="e">
        <f>GYA56/Справочно!GXZ$5*1000000</f>
        <v>#DIV/0!</v>
      </c>
      <c r="GYB57" s="27" t="e">
        <f>GYB56/Справочно!GYA$5*1000000</f>
        <v>#DIV/0!</v>
      </c>
      <c r="GYC57" s="27" t="e">
        <f>GYC56/Справочно!GYB$5*1000000</f>
        <v>#DIV/0!</v>
      </c>
      <c r="GYD57" s="27" t="e">
        <f>GYD56/Справочно!GYC$5*1000000</f>
        <v>#DIV/0!</v>
      </c>
      <c r="GYE57" s="27" t="e">
        <f>GYE56/Справочно!GYD$5*1000000</f>
        <v>#DIV/0!</v>
      </c>
      <c r="GYF57" s="27" t="e">
        <f>GYF56/Справочно!GYE$5*1000000</f>
        <v>#DIV/0!</v>
      </c>
      <c r="GYG57" s="27" t="e">
        <f>GYG56/Справочно!GYF$5*1000000</f>
        <v>#DIV/0!</v>
      </c>
      <c r="GYH57" s="27" t="e">
        <f>GYH56/Справочно!GYG$5*1000000</f>
        <v>#DIV/0!</v>
      </c>
      <c r="GYI57" s="27" t="e">
        <f>GYI56/Справочно!GYH$5*1000000</f>
        <v>#DIV/0!</v>
      </c>
      <c r="GYJ57" s="27" t="e">
        <f>GYJ56/Справочно!GYI$5*1000000</f>
        <v>#DIV/0!</v>
      </c>
      <c r="GYK57" s="27" t="e">
        <f>GYK56/Справочно!GYJ$5*1000000</f>
        <v>#DIV/0!</v>
      </c>
      <c r="GYL57" s="27" t="e">
        <f>GYL56/Справочно!GYK$5*1000000</f>
        <v>#DIV/0!</v>
      </c>
      <c r="GYM57" s="27" t="e">
        <f>GYM56/Справочно!GYL$5*1000000</f>
        <v>#DIV/0!</v>
      </c>
      <c r="GYN57" s="27" t="e">
        <f>GYN56/Справочно!GYM$5*1000000</f>
        <v>#DIV/0!</v>
      </c>
      <c r="GYO57" s="27" t="e">
        <f>GYO56/Справочно!GYN$5*1000000</f>
        <v>#DIV/0!</v>
      </c>
      <c r="GYP57" s="27" t="e">
        <f>GYP56/Справочно!GYO$5*1000000</f>
        <v>#DIV/0!</v>
      </c>
      <c r="GYQ57" s="27" t="e">
        <f>GYQ56/Справочно!GYP$5*1000000</f>
        <v>#DIV/0!</v>
      </c>
      <c r="GYR57" s="27" t="e">
        <f>GYR56/Справочно!GYQ$5*1000000</f>
        <v>#DIV/0!</v>
      </c>
      <c r="GYS57" s="27" t="e">
        <f>GYS56/Справочно!GYR$5*1000000</f>
        <v>#DIV/0!</v>
      </c>
      <c r="GYT57" s="27" t="e">
        <f>GYT56/Справочно!GYS$5*1000000</f>
        <v>#DIV/0!</v>
      </c>
      <c r="GYU57" s="27" t="e">
        <f>GYU56/Справочно!GYT$5*1000000</f>
        <v>#DIV/0!</v>
      </c>
      <c r="GYV57" s="27" t="e">
        <f>GYV56/Справочно!GYU$5*1000000</f>
        <v>#DIV/0!</v>
      </c>
      <c r="GYW57" s="27" t="e">
        <f>GYW56/Справочно!GYV$5*1000000</f>
        <v>#DIV/0!</v>
      </c>
      <c r="GYX57" s="27" t="e">
        <f>GYX56/Справочно!GYW$5*1000000</f>
        <v>#DIV/0!</v>
      </c>
      <c r="GYY57" s="27" t="e">
        <f>GYY56/Справочно!GYX$5*1000000</f>
        <v>#DIV/0!</v>
      </c>
      <c r="GYZ57" s="27" t="e">
        <f>GYZ56/Справочно!GYY$5*1000000</f>
        <v>#DIV/0!</v>
      </c>
      <c r="GZA57" s="27" t="e">
        <f>GZA56/Справочно!GYZ$5*1000000</f>
        <v>#DIV/0!</v>
      </c>
      <c r="GZB57" s="27" t="e">
        <f>GZB56/Справочно!GZA$5*1000000</f>
        <v>#DIV/0!</v>
      </c>
      <c r="GZC57" s="27" t="e">
        <f>GZC56/Справочно!GZB$5*1000000</f>
        <v>#DIV/0!</v>
      </c>
      <c r="GZD57" s="27" t="e">
        <f>GZD56/Справочно!GZC$5*1000000</f>
        <v>#DIV/0!</v>
      </c>
      <c r="GZE57" s="27" t="e">
        <f>GZE56/Справочно!GZD$5*1000000</f>
        <v>#DIV/0!</v>
      </c>
      <c r="GZF57" s="27" t="e">
        <f>GZF56/Справочно!GZE$5*1000000</f>
        <v>#DIV/0!</v>
      </c>
      <c r="GZG57" s="27" t="e">
        <f>GZG56/Справочно!GZF$5*1000000</f>
        <v>#DIV/0!</v>
      </c>
      <c r="GZH57" s="27" t="e">
        <f>GZH56/Справочно!GZG$5*1000000</f>
        <v>#DIV/0!</v>
      </c>
      <c r="GZI57" s="27" t="e">
        <f>GZI56/Справочно!GZH$5*1000000</f>
        <v>#DIV/0!</v>
      </c>
      <c r="GZJ57" s="27" t="e">
        <f>GZJ56/Справочно!GZI$5*1000000</f>
        <v>#DIV/0!</v>
      </c>
      <c r="GZK57" s="27" t="e">
        <f>GZK56/Справочно!GZJ$5*1000000</f>
        <v>#DIV/0!</v>
      </c>
      <c r="GZL57" s="27" t="e">
        <f>GZL56/Справочно!GZK$5*1000000</f>
        <v>#DIV/0!</v>
      </c>
      <c r="GZM57" s="27" t="e">
        <f>GZM56/Справочно!GZL$5*1000000</f>
        <v>#DIV/0!</v>
      </c>
      <c r="GZN57" s="27" t="e">
        <f>GZN56/Справочно!GZM$5*1000000</f>
        <v>#DIV/0!</v>
      </c>
      <c r="GZO57" s="27" t="e">
        <f>GZO56/Справочно!GZN$5*1000000</f>
        <v>#DIV/0!</v>
      </c>
      <c r="GZP57" s="27" t="e">
        <f>GZP56/Справочно!GZO$5*1000000</f>
        <v>#DIV/0!</v>
      </c>
      <c r="GZQ57" s="27" t="e">
        <f>GZQ56/Справочно!GZP$5*1000000</f>
        <v>#DIV/0!</v>
      </c>
      <c r="GZR57" s="27" t="e">
        <f>GZR56/Справочно!GZQ$5*1000000</f>
        <v>#DIV/0!</v>
      </c>
      <c r="GZS57" s="27" t="e">
        <f>GZS56/Справочно!GZR$5*1000000</f>
        <v>#DIV/0!</v>
      </c>
      <c r="GZT57" s="27" t="e">
        <f>GZT56/Справочно!GZS$5*1000000</f>
        <v>#DIV/0!</v>
      </c>
      <c r="GZU57" s="27" t="e">
        <f>GZU56/Справочно!GZT$5*1000000</f>
        <v>#DIV/0!</v>
      </c>
      <c r="GZV57" s="27" t="e">
        <f>GZV56/Справочно!GZU$5*1000000</f>
        <v>#DIV/0!</v>
      </c>
      <c r="GZW57" s="27" t="e">
        <f>GZW56/Справочно!GZV$5*1000000</f>
        <v>#DIV/0!</v>
      </c>
      <c r="GZX57" s="27" t="e">
        <f>GZX56/Справочно!GZW$5*1000000</f>
        <v>#DIV/0!</v>
      </c>
      <c r="GZY57" s="27" t="e">
        <f>GZY56/Справочно!GZX$5*1000000</f>
        <v>#DIV/0!</v>
      </c>
      <c r="GZZ57" s="27" t="e">
        <f>GZZ56/Справочно!GZY$5*1000000</f>
        <v>#DIV/0!</v>
      </c>
      <c r="HAA57" s="27" t="e">
        <f>HAA56/Справочно!GZZ$5*1000000</f>
        <v>#DIV/0!</v>
      </c>
      <c r="HAB57" s="27" t="e">
        <f>HAB56/Справочно!HAA$5*1000000</f>
        <v>#DIV/0!</v>
      </c>
      <c r="HAC57" s="27" t="e">
        <f>HAC56/Справочно!HAB$5*1000000</f>
        <v>#DIV/0!</v>
      </c>
      <c r="HAD57" s="27" t="e">
        <f>HAD56/Справочно!HAC$5*1000000</f>
        <v>#DIV/0!</v>
      </c>
      <c r="HAE57" s="27" t="e">
        <f>HAE56/Справочно!HAD$5*1000000</f>
        <v>#DIV/0!</v>
      </c>
      <c r="HAF57" s="27" t="e">
        <f>HAF56/Справочно!HAE$5*1000000</f>
        <v>#DIV/0!</v>
      </c>
      <c r="HAG57" s="27" t="e">
        <f>HAG56/Справочно!HAF$5*1000000</f>
        <v>#DIV/0!</v>
      </c>
      <c r="HAH57" s="27" t="e">
        <f>HAH56/Справочно!HAG$5*1000000</f>
        <v>#DIV/0!</v>
      </c>
      <c r="HAI57" s="27" t="e">
        <f>HAI56/Справочно!HAH$5*1000000</f>
        <v>#DIV/0!</v>
      </c>
      <c r="HAJ57" s="27" t="e">
        <f>HAJ56/Справочно!HAI$5*1000000</f>
        <v>#DIV/0!</v>
      </c>
      <c r="HAK57" s="27" t="e">
        <f>HAK56/Справочно!HAJ$5*1000000</f>
        <v>#DIV/0!</v>
      </c>
      <c r="HAL57" s="27" t="e">
        <f>HAL56/Справочно!HAK$5*1000000</f>
        <v>#DIV/0!</v>
      </c>
      <c r="HAM57" s="27" t="e">
        <f>HAM56/Справочно!HAL$5*1000000</f>
        <v>#DIV/0!</v>
      </c>
      <c r="HAN57" s="27" t="e">
        <f>HAN56/Справочно!HAM$5*1000000</f>
        <v>#DIV/0!</v>
      </c>
      <c r="HAO57" s="27" t="e">
        <f>HAO56/Справочно!HAN$5*1000000</f>
        <v>#DIV/0!</v>
      </c>
      <c r="HAP57" s="27" t="e">
        <f>HAP56/Справочно!HAO$5*1000000</f>
        <v>#DIV/0!</v>
      </c>
      <c r="HAQ57" s="27" t="e">
        <f>HAQ56/Справочно!HAP$5*1000000</f>
        <v>#DIV/0!</v>
      </c>
      <c r="HAR57" s="27" t="e">
        <f>HAR56/Справочно!HAQ$5*1000000</f>
        <v>#DIV/0!</v>
      </c>
      <c r="HAS57" s="27" t="e">
        <f>HAS56/Справочно!HAR$5*1000000</f>
        <v>#DIV/0!</v>
      </c>
      <c r="HAT57" s="27" t="e">
        <f>HAT56/Справочно!HAS$5*1000000</f>
        <v>#DIV/0!</v>
      </c>
      <c r="HAU57" s="27" t="e">
        <f>HAU56/Справочно!HAT$5*1000000</f>
        <v>#DIV/0!</v>
      </c>
      <c r="HAV57" s="27" t="e">
        <f>HAV56/Справочно!HAU$5*1000000</f>
        <v>#DIV/0!</v>
      </c>
      <c r="HAW57" s="27" t="e">
        <f>HAW56/Справочно!HAV$5*1000000</f>
        <v>#DIV/0!</v>
      </c>
      <c r="HAX57" s="27" t="e">
        <f>HAX56/Справочно!HAW$5*1000000</f>
        <v>#DIV/0!</v>
      </c>
      <c r="HAY57" s="27" t="e">
        <f>HAY56/Справочно!HAX$5*1000000</f>
        <v>#DIV/0!</v>
      </c>
      <c r="HAZ57" s="27" t="e">
        <f>HAZ56/Справочно!HAY$5*1000000</f>
        <v>#DIV/0!</v>
      </c>
      <c r="HBA57" s="27" t="e">
        <f>HBA56/Справочно!HAZ$5*1000000</f>
        <v>#DIV/0!</v>
      </c>
      <c r="HBB57" s="27" t="e">
        <f>HBB56/Справочно!HBA$5*1000000</f>
        <v>#DIV/0!</v>
      </c>
      <c r="HBC57" s="27" t="e">
        <f>HBC56/Справочно!HBB$5*1000000</f>
        <v>#DIV/0!</v>
      </c>
      <c r="HBD57" s="27" t="e">
        <f>HBD56/Справочно!HBC$5*1000000</f>
        <v>#DIV/0!</v>
      </c>
      <c r="HBE57" s="27" t="e">
        <f>HBE56/Справочно!HBD$5*1000000</f>
        <v>#DIV/0!</v>
      </c>
      <c r="HBF57" s="27" t="e">
        <f>HBF56/Справочно!HBE$5*1000000</f>
        <v>#DIV/0!</v>
      </c>
      <c r="HBG57" s="27" t="e">
        <f>HBG56/Справочно!HBF$5*1000000</f>
        <v>#DIV/0!</v>
      </c>
      <c r="HBH57" s="27" t="e">
        <f>HBH56/Справочно!HBG$5*1000000</f>
        <v>#DIV/0!</v>
      </c>
      <c r="HBI57" s="27" t="e">
        <f>HBI56/Справочно!HBH$5*1000000</f>
        <v>#DIV/0!</v>
      </c>
      <c r="HBJ57" s="27" t="e">
        <f>HBJ56/Справочно!HBI$5*1000000</f>
        <v>#DIV/0!</v>
      </c>
      <c r="HBK57" s="27" t="e">
        <f>HBK56/Справочно!HBJ$5*1000000</f>
        <v>#DIV/0!</v>
      </c>
      <c r="HBL57" s="27" t="e">
        <f>HBL56/Справочно!HBK$5*1000000</f>
        <v>#DIV/0!</v>
      </c>
      <c r="HBM57" s="27" t="e">
        <f>HBM56/Справочно!HBL$5*1000000</f>
        <v>#DIV/0!</v>
      </c>
      <c r="HBN57" s="27" t="e">
        <f>HBN56/Справочно!HBM$5*1000000</f>
        <v>#DIV/0!</v>
      </c>
      <c r="HBO57" s="27" t="e">
        <f>HBO56/Справочно!HBN$5*1000000</f>
        <v>#DIV/0!</v>
      </c>
      <c r="HBP57" s="27" t="e">
        <f>HBP56/Справочно!HBO$5*1000000</f>
        <v>#DIV/0!</v>
      </c>
      <c r="HBQ57" s="27" t="e">
        <f>HBQ56/Справочно!HBP$5*1000000</f>
        <v>#DIV/0!</v>
      </c>
      <c r="HBR57" s="27" t="e">
        <f>HBR56/Справочно!HBQ$5*1000000</f>
        <v>#DIV/0!</v>
      </c>
      <c r="HBS57" s="27" t="e">
        <f>HBS56/Справочно!HBR$5*1000000</f>
        <v>#DIV/0!</v>
      </c>
      <c r="HBT57" s="27" t="e">
        <f>HBT56/Справочно!HBS$5*1000000</f>
        <v>#DIV/0!</v>
      </c>
      <c r="HBU57" s="27" t="e">
        <f>HBU56/Справочно!HBT$5*1000000</f>
        <v>#DIV/0!</v>
      </c>
      <c r="HBV57" s="27" t="e">
        <f>HBV56/Справочно!HBU$5*1000000</f>
        <v>#DIV/0!</v>
      </c>
      <c r="HBW57" s="27" t="e">
        <f>HBW56/Справочно!HBV$5*1000000</f>
        <v>#DIV/0!</v>
      </c>
      <c r="HBX57" s="27" t="e">
        <f>HBX56/Справочно!HBW$5*1000000</f>
        <v>#DIV/0!</v>
      </c>
      <c r="HBY57" s="27" t="e">
        <f>HBY56/Справочно!HBX$5*1000000</f>
        <v>#DIV/0!</v>
      </c>
      <c r="HBZ57" s="27" t="e">
        <f>HBZ56/Справочно!HBY$5*1000000</f>
        <v>#DIV/0!</v>
      </c>
      <c r="HCA57" s="27" t="e">
        <f>HCA56/Справочно!HBZ$5*1000000</f>
        <v>#DIV/0!</v>
      </c>
      <c r="HCB57" s="27" t="e">
        <f>HCB56/Справочно!HCA$5*1000000</f>
        <v>#DIV/0!</v>
      </c>
      <c r="HCC57" s="27" t="e">
        <f>HCC56/Справочно!HCB$5*1000000</f>
        <v>#DIV/0!</v>
      </c>
      <c r="HCD57" s="27" t="e">
        <f>HCD56/Справочно!HCC$5*1000000</f>
        <v>#DIV/0!</v>
      </c>
      <c r="HCE57" s="27" t="e">
        <f>HCE56/Справочно!HCD$5*1000000</f>
        <v>#DIV/0!</v>
      </c>
      <c r="HCF57" s="27" t="e">
        <f>HCF56/Справочно!HCE$5*1000000</f>
        <v>#DIV/0!</v>
      </c>
      <c r="HCG57" s="27" t="e">
        <f>HCG56/Справочно!HCF$5*1000000</f>
        <v>#DIV/0!</v>
      </c>
      <c r="HCH57" s="27" t="e">
        <f>HCH56/Справочно!HCG$5*1000000</f>
        <v>#DIV/0!</v>
      </c>
      <c r="HCI57" s="27" t="e">
        <f>HCI56/Справочно!HCH$5*1000000</f>
        <v>#DIV/0!</v>
      </c>
      <c r="HCJ57" s="27" t="e">
        <f>HCJ56/Справочно!HCI$5*1000000</f>
        <v>#DIV/0!</v>
      </c>
      <c r="HCK57" s="27" t="e">
        <f>HCK56/Справочно!HCJ$5*1000000</f>
        <v>#DIV/0!</v>
      </c>
      <c r="HCL57" s="27" t="e">
        <f>HCL56/Справочно!HCK$5*1000000</f>
        <v>#DIV/0!</v>
      </c>
      <c r="HCM57" s="27" t="e">
        <f>HCM56/Справочно!HCL$5*1000000</f>
        <v>#DIV/0!</v>
      </c>
      <c r="HCN57" s="27" t="e">
        <f>HCN56/Справочно!HCM$5*1000000</f>
        <v>#DIV/0!</v>
      </c>
      <c r="HCO57" s="27" t="e">
        <f>HCO56/Справочно!HCN$5*1000000</f>
        <v>#DIV/0!</v>
      </c>
      <c r="HCP57" s="27" t="e">
        <f>HCP56/Справочно!HCO$5*1000000</f>
        <v>#DIV/0!</v>
      </c>
      <c r="HCQ57" s="27" t="e">
        <f>HCQ56/Справочно!HCP$5*1000000</f>
        <v>#DIV/0!</v>
      </c>
      <c r="HCR57" s="27" t="e">
        <f>HCR56/Справочно!HCQ$5*1000000</f>
        <v>#DIV/0!</v>
      </c>
      <c r="HCS57" s="27" t="e">
        <f>HCS56/Справочно!HCR$5*1000000</f>
        <v>#DIV/0!</v>
      </c>
      <c r="HCT57" s="27" t="e">
        <f>HCT56/Справочно!HCS$5*1000000</f>
        <v>#DIV/0!</v>
      </c>
      <c r="HCU57" s="27" t="e">
        <f>HCU56/Справочно!HCT$5*1000000</f>
        <v>#DIV/0!</v>
      </c>
      <c r="HCV57" s="27" t="e">
        <f>HCV56/Справочно!HCU$5*1000000</f>
        <v>#DIV/0!</v>
      </c>
      <c r="HCW57" s="27" t="e">
        <f>HCW56/Справочно!HCV$5*1000000</f>
        <v>#DIV/0!</v>
      </c>
      <c r="HCX57" s="27" t="e">
        <f>HCX56/Справочно!HCW$5*1000000</f>
        <v>#DIV/0!</v>
      </c>
      <c r="HCY57" s="27" t="e">
        <f>HCY56/Справочно!HCX$5*1000000</f>
        <v>#DIV/0!</v>
      </c>
      <c r="HCZ57" s="27" t="e">
        <f>HCZ56/Справочно!HCY$5*1000000</f>
        <v>#DIV/0!</v>
      </c>
      <c r="HDA57" s="27" t="e">
        <f>HDA56/Справочно!HCZ$5*1000000</f>
        <v>#DIV/0!</v>
      </c>
      <c r="HDB57" s="27" t="e">
        <f>HDB56/Справочно!HDA$5*1000000</f>
        <v>#DIV/0!</v>
      </c>
      <c r="HDC57" s="27" t="e">
        <f>HDC56/Справочно!HDB$5*1000000</f>
        <v>#DIV/0!</v>
      </c>
      <c r="HDD57" s="27" t="e">
        <f>HDD56/Справочно!HDC$5*1000000</f>
        <v>#DIV/0!</v>
      </c>
      <c r="HDE57" s="27" t="e">
        <f>HDE56/Справочно!HDD$5*1000000</f>
        <v>#DIV/0!</v>
      </c>
      <c r="HDF57" s="27" t="e">
        <f>HDF56/Справочно!HDE$5*1000000</f>
        <v>#DIV/0!</v>
      </c>
      <c r="HDG57" s="27" t="e">
        <f>HDG56/Справочно!HDF$5*1000000</f>
        <v>#DIV/0!</v>
      </c>
      <c r="HDH57" s="27" t="e">
        <f>HDH56/Справочно!HDG$5*1000000</f>
        <v>#DIV/0!</v>
      </c>
      <c r="HDI57" s="27" t="e">
        <f>HDI56/Справочно!HDH$5*1000000</f>
        <v>#DIV/0!</v>
      </c>
      <c r="HDJ57" s="27" t="e">
        <f>HDJ56/Справочно!HDI$5*1000000</f>
        <v>#DIV/0!</v>
      </c>
      <c r="HDK57" s="27" t="e">
        <f>HDK56/Справочно!HDJ$5*1000000</f>
        <v>#DIV/0!</v>
      </c>
      <c r="HDL57" s="27" t="e">
        <f>HDL56/Справочно!HDK$5*1000000</f>
        <v>#DIV/0!</v>
      </c>
      <c r="HDM57" s="27" t="e">
        <f>HDM56/Справочно!HDL$5*1000000</f>
        <v>#DIV/0!</v>
      </c>
      <c r="HDN57" s="27" t="e">
        <f>HDN56/Справочно!HDM$5*1000000</f>
        <v>#DIV/0!</v>
      </c>
      <c r="HDO57" s="27" t="e">
        <f>HDO56/Справочно!HDN$5*1000000</f>
        <v>#DIV/0!</v>
      </c>
      <c r="HDP57" s="27" t="e">
        <f>HDP56/Справочно!HDO$5*1000000</f>
        <v>#DIV/0!</v>
      </c>
      <c r="HDQ57" s="27" t="e">
        <f>HDQ56/Справочно!HDP$5*1000000</f>
        <v>#DIV/0!</v>
      </c>
      <c r="HDR57" s="27" t="e">
        <f>HDR56/Справочно!HDQ$5*1000000</f>
        <v>#DIV/0!</v>
      </c>
      <c r="HDS57" s="27" t="e">
        <f>HDS56/Справочно!HDR$5*1000000</f>
        <v>#DIV/0!</v>
      </c>
      <c r="HDT57" s="27" t="e">
        <f>HDT56/Справочно!HDS$5*1000000</f>
        <v>#DIV/0!</v>
      </c>
      <c r="HDU57" s="27" t="e">
        <f>HDU56/Справочно!HDT$5*1000000</f>
        <v>#DIV/0!</v>
      </c>
      <c r="HDV57" s="27" t="e">
        <f>HDV56/Справочно!HDU$5*1000000</f>
        <v>#DIV/0!</v>
      </c>
      <c r="HDW57" s="27" t="e">
        <f>HDW56/Справочно!HDV$5*1000000</f>
        <v>#DIV/0!</v>
      </c>
      <c r="HDX57" s="27" t="e">
        <f>HDX56/Справочно!HDW$5*1000000</f>
        <v>#DIV/0!</v>
      </c>
      <c r="HDY57" s="27" t="e">
        <f>HDY56/Справочно!HDX$5*1000000</f>
        <v>#DIV/0!</v>
      </c>
      <c r="HDZ57" s="27" t="e">
        <f>HDZ56/Справочно!HDY$5*1000000</f>
        <v>#DIV/0!</v>
      </c>
      <c r="HEA57" s="27" t="e">
        <f>HEA56/Справочно!HDZ$5*1000000</f>
        <v>#DIV/0!</v>
      </c>
      <c r="HEB57" s="27" t="e">
        <f>HEB56/Справочно!HEA$5*1000000</f>
        <v>#DIV/0!</v>
      </c>
      <c r="HEC57" s="27" t="e">
        <f>HEC56/Справочно!HEB$5*1000000</f>
        <v>#DIV/0!</v>
      </c>
      <c r="HED57" s="27" t="e">
        <f>HED56/Справочно!HEC$5*1000000</f>
        <v>#DIV/0!</v>
      </c>
      <c r="HEE57" s="27" t="e">
        <f>HEE56/Справочно!HED$5*1000000</f>
        <v>#DIV/0!</v>
      </c>
      <c r="HEF57" s="27" t="e">
        <f>HEF56/Справочно!HEE$5*1000000</f>
        <v>#DIV/0!</v>
      </c>
      <c r="HEG57" s="27" t="e">
        <f>HEG56/Справочно!HEF$5*1000000</f>
        <v>#DIV/0!</v>
      </c>
      <c r="HEH57" s="27" t="e">
        <f>HEH56/Справочно!HEG$5*1000000</f>
        <v>#DIV/0!</v>
      </c>
      <c r="HEI57" s="27" t="e">
        <f>HEI56/Справочно!HEH$5*1000000</f>
        <v>#DIV/0!</v>
      </c>
      <c r="HEJ57" s="27" t="e">
        <f>HEJ56/Справочно!HEI$5*1000000</f>
        <v>#DIV/0!</v>
      </c>
      <c r="HEK57" s="27" t="e">
        <f>HEK56/Справочно!HEJ$5*1000000</f>
        <v>#DIV/0!</v>
      </c>
      <c r="HEL57" s="27" t="e">
        <f>HEL56/Справочно!HEK$5*1000000</f>
        <v>#DIV/0!</v>
      </c>
      <c r="HEM57" s="27" t="e">
        <f>HEM56/Справочно!HEL$5*1000000</f>
        <v>#DIV/0!</v>
      </c>
      <c r="HEN57" s="27" t="e">
        <f>HEN56/Справочно!HEM$5*1000000</f>
        <v>#DIV/0!</v>
      </c>
      <c r="HEO57" s="27" t="e">
        <f>HEO56/Справочно!HEN$5*1000000</f>
        <v>#DIV/0!</v>
      </c>
      <c r="HEP57" s="27" t="e">
        <f>HEP56/Справочно!HEO$5*1000000</f>
        <v>#DIV/0!</v>
      </c>
      <c r="HEQ57" s="27" t="e">
        <f>HEQ56/Справочно!HEP$5*1000000</f>
        <v>#DIV/0!</v>
      </c>
      <c r="HER57" s="27" t="e">
        <f>HER56/Справочно!HEQ$5*1000000</f>
        <v>#DIV/0!</v>
      </c>
      <c r="HES57" s="27" t="e">
        <f>HES56/Справочно!HER$5*1000000</f>
        <v>#DIV/0!</v>
      </c>
      <c r="HET57" s="27" t="e">
        <f>HET56/Справочно!HES$5*1000000</f>
        <v>#DIV/0!</v>
      </c>
      <c r="HEU57" s="27" t="e">
        <f>HEU56/Справочно!HET$5*1000000</f>
        <v>#DIV/0!</v>
      </c>
      <c r="HEV57" s="27" t="e">
        <f>HEV56/Справочно!HEU$5*1000000</f>
        <v>#DIV/0!</v>
      </c>
      <c r="HEW57" s="27" t="e">
        <f>HEW56/Справочно!HEV$5*1000000</f>
        <v>#DIV/0!</v>
      </c>
      <c r="HEX57" s="27" t="e">
        <f>HEX56/Справочно!HEW$5*1000000</f>
        <v>#DIV/0!</v>
      </c>
      <c r="HEY57" s="27" t="e">
        <f>HEY56/Справочно!HEX$5*1000000</f>
        <v>#DIV/0!</v>
      </c>
      <c r="HEZ57" s="27" t="e">
        <f>HEZ56/Справочно!HEY$5*1000000</f>
        <v>#DIV/0!</v>
      </c>
      <c r="HFA57" s="27" t="e">
        <f>HFA56/Справочно!HEZ$5*1000000</f>
        <v>#DIV/0!</v>
      </c>
      <c r="HFB57" s="27" t="e">
        <f>HFB56/Справочно!HFA$5*1000000</f>
        <v>#DIV/0!</v>
      </c>
      <c r="HFC57" s="27" t="e">
        <f>HFC56/Справочно!HFB$5*1000000</f>
        <v>#DIV/0!</v>
      </c>
      <c r="HFD57" s="27" t="e">
        <f>HFD56/Справочно!HFC$5*1000000</f>
        <v>#DIV/0!</v>
      </c>
      <c r="HFE57" s="27" t="e">
        <f>HFE56/Справочно!HFD$5*1000000</f>
        <v>#DIV/0!</v>
      </c>
      <c r="HFF57" s="27" t="e">
        <f>HFF56/Справочно!HFE$5*1000000</f>
        <v>#DIV/0!</v>
      </c>
      <c r="HFG57" s="27" t="e">
        <f>HFG56/Справочно!HFF$5*1000000</f>
        <v>#DIV/0!</v>
      </c>
      <c r="HFH57" s="27" t="e">
        <f>HFH56/Справочно!HFG$5*1000000</f>
        <v>#DIV/0!</v>
      </c>
      <c r="HFI57" s="27" t="e">
        <f>HFI56/Справочно!HFH$5*1000000</f>
        <v>#DIV/0!</v>
      </c>
      <c r="HFJ57" s="27" t="e">
        <f>HFJ56/Справочно!HFI$5*1000000</f>
        <v>#DIV/0!</v>
      </c>
      <c r="HFK57" s="27" t="e">
        <f>HFK56/Справочно!HFJ$5*1000000</f>
        <v>#DIV/0!</v>
      </c>
      <c r="HFL57" s="27" t="e">
        <f>HFL56/Справочно!HFK$5*1000000</f>
        <v>#DIV/0!</v>
      </c>
      <c r="HFM57" s="27" t="e">
        <f>HFM56/Справочно!HFL$5*1000000</f>
        <v>#DIV/0!</v>
      </c>
      <c r="HFN57" s="27" t="e">
        <f>HFN56/Справочно!HFM$5*1000000</f>
        <v>#DIV/0!</v>
      </c>
      <c r="HFO57" s="27" t="e">
        <f>HFO56/Справочно!HFN$5*1000000</f>
        <v>#DIV/0!</v>
      </c>
      <c r="HFP57" s="27" t="e">
        <f>HFP56/Справочно!HFO$5*1000000</f>
        <v>#DIV/0!</v>
      </c>
      <c r="HFQ57" s="27" t="e">
        <f>HFQ56/Справочно!HFP$5*1000000</f>
        <v>#DIV/0!</v>
      </c>
      <c r="HFR57" s="27" t="e">
        <f>HFR56/Справочно!HFQ$5*1000000</f>
        <v>#DIV/0!</v>
      </c>
      <c r="HFS57" s="27" t="e">
        <f>HFS56/Справочно!HFR$5*1000000</f>
        <v>#DIV/0!</v>
      </c>
      <c r="HFT57" s="27" t="e">
        <f>HFT56/Справочно!HFS$5*1000000</f>
        <v>#DIV/0!</v>
      </c>
      <c r="HFU57" s="27" t="e">
        <f>HFU56/Справочно!HFT$5*1000000</f>
        <v>#DIV/0!</v>
      </c>
      <c r="HFV57" s="27" t="e">
        <f>HFV56/Справочно!HFU$5*1000000</f>
        <v>#DIV/0!</v>
      </c>
      <c r="HFW57" s="27" t="e">
        <f>HFW56/Справочно!HFV$5*1000000</f>
        <v>#DIV/0!</v>
      </c>
      <c r="HFX57" s="27" t="e">
        <f>HFX56/Справочно!HFW$5*1000000</f>
        <v>#DIV/0!</v>
      </c>
      <c r="HFY57" s="27" t="e">
        <f>HFY56/Справочно!HFX$5*1000000</f>
        <v>#DIV/0!</v>
      </c>
      <c r="HFZ57" s="27" t="e">
        <f>HFZ56/Справочно!HFY$5*1000000</f>
        <v>#DIV/0!</v>
      </c>
      <c r="HGA57" s="27" t="e">
        <f>HGA56/Справочно!HFZ$5*1000000</f>
        <v>#DIV/0!</v>
      </c>
      <c r="HGB57" s="27" t="e">
        <f>HGB56/Справочно!HGA$5*1000000</f>
        <v>#DIV/0!</v>
      </c>
      <c r="HGC57" s="27" t="e">
        <f>HGC56/Справочно!HGB$5*1000000</f>
        <v>#DIV/0!</v>
      </c>
      <c r="HGD57" s="27" t="e">
        <f>HGD56/Справочно!HGC$5*1000000</f>
        <v>#DIV/0!</v>
      </c>
      <c r="HGE57" s="27" t="e">
        <f>HGE56/Справочно!HGD$5*1000000</f>
        <v>#DIV/0!</v>
      </c>
      <c r="HGF57" s="27" t="e">
        <f>HGF56/Справочно!HGE$5*1000000</f>
        <v>#DIV/0!</v>
      </c>
      <c r="HGG57" s="27" t="e">
        <f>HGG56/Справочно!HGF$5*1000000</f>
        <v>#DIV/0!</v>
      </c>
      <c r="HGH57" s="27" t="e">
        <f>HGH56/Справочно!HGG$5*1000000</f>
        <v>#DIV/0!</v>
      </c>
      <c r="HGI57" s="27" t="e">
        <f>HGI56/Справочно!HGH$5*1000000</f>
        <v>#DIV/0!</v>
      </c>
      <c r="HGJ57" s="27" t="e">
        <f>HGJ56/Справочно!HGI$5*1000000</f>
        <v>#DIV/0!</v>
      </c>
      <c r="HGK57" s="27" t="e">
        <f>HGK56/Справочно!HGJ$5*1000000</f>
        <v>#DIV/0!</v>
      </c>
      <c r="HGL57" s="27" t="e">
        <f>HGL56/Справочно!HGK$5*1000000</f>
        <v>#DIV/0!</v>
      </c>
      <c r="HGM57" s="27" t="e">
        <f>HGM56/Справочно!HGL$5*1000000</f>
        <v>#DIV/0!</v>
      </c>
      <c r="HGN57" s="27" t="e">
        <f>HGN56/Справочно!HGM$5*1000000</f>
        <v>#DIV/0!</v>
      </c>
      <c r="HGO57" s="27" t="e">
        <f>HGO56/Справочно!HGN$5*1000000</f>
        <v>#DIV/0!</v>
      </c>
      <c r="HGP57" s="27" t="e">
        <f>HGP56/Справочно!HGO$5*1000000</f>
        <v>#DIV/0!</v>
      </c>
      <c r="HGQ57" s="27" t="e">
        <f>HGQ56/Справочно!HGP$5*1000000</f>
        <v>#DIV/0!</v>
      </c>
      <c r="HGR57" s="27" t="e">
        <f>HGR56/Справочно!HGQ$5*1000000</f>
        <v>#DIV/0!</v>
      </c>
      <c r="HGS57" s="27" t="e">
        <f>HGS56/Справочно!HGR$5*1000000</f>
        <v>#DIV/0!</v>
      </c>
      <c r="HGT57" s="27" t="e">
        <f>HGT56/Справочно!HGS$5*1000000</f>
        <v>#DIV/0!</v>
      </c>
      <c r="HGU57" s="27" t="e">
        <f>HGU56/Справочно!HGT$5*1000000</f>
        <v>#DIV/0!</v>
      </c>
      <c r="HGV57" s="27" t="e">
        <f>HGV56/Справочно!HGU$5*1000000</f>
        <v>#DIV/0!</v>
      </c>
      <c r="HGW57" s="27" t="e">
        <f>HGW56/Справочно!HGV$5*1000000</f>
        <v>#DIV/0!</v>
      </c>
      <c r="HGX57" s="27" t="e">
        <f>HGX56/Справочно!HGW$5*1000000</f>
        <v>#DIV/0!</v>
      </c>
      <c r="HGY57" s="27" t="e">
        <f>HGY56/Справочно!HGX$5*1000000</f>
        <v>#DIV/0!</v>
      </c>
      <c r="HGZ57" s="27" t="e">
        <f>HGZ56/Справочно!HGY$5*1000000</f>
        <v>#DIV/0!</v>
      </c>
      <c r="HHA57" s="27" t="e">
        <f>HHA56/Справочно!HGZ$5*1000000</f>
        <v>#DIV/0!</v>
      </c>
      <c r="HHB57" s="27" t="e">
        <f>HHB56/Справочно!HHA$5*1000000</f>
        <v>#DIV/0!</v>
      </c>
      <c r="HHC57" s="27" t="e">
        <f>HHC56/Справочно!HHB$5*1000000</f>
        <v>#DIV/0!</v>
      </c>
      <c r="HHD57" s="27" t="e">
        <f>HHD56/Справочно!HHC$5*1000000</f>
        <v>#DIV/0!</v>
      </c>
      <c r="HHE57" s="27" t="e">
        <f>HHE56/Справочно!HHD$5*1000000</f>
        <v>#DIV/0!</v>
      </c>
      <c r="HHF57" s="27" t="e">
        <f>HHF56/Справочно!HHE$5*1000000</f>
        <v>#DIV/0!</v>
      </c>
      <c r="HHG57" s="27" t="e">
        <f>HHG56/Справочно!HHF$5*1000000</f>
        <v>#DIV/0!</v>
      </c>
      <c r="HHH57" s="27" t="e">
        <f>HHH56/Справочно!HHG$5*1000000</f>
        <v>#DIV/0!</v>
      </c>
      <c r="HHI57" s="27" t="e">
        <f>HHI56/Справочно!HHH$5*1000000</f>
        <v>#DIV/0!</v>
      </c>
      <c r="HHJ57" s="27" t="e">
        <f>HHJ56/Справочно!HHI$5*1000000</f>
        <v>#DIV/0!</v>
      </c>
      <c r="HHK57" s="27" t="e">
        <f>HHK56/Справочно!HHJ$5*1000000</f>
        <v>#DIV/0!</v>
      </c>
      <c r="HHL57" s="27" t="e">
        <f>HHL56/Справочно!HHK$5*1000000</f>
        <v>#DIV/0!</v>
      </c>
      <c r="HHM57" s="27" t="e">
        <f>HHM56/Справочно!HHL$5*1000000</f>
        <v>#DIV/0!</v>
      </c>
      <c r="HHN57" s="27" t="e">
        <f>HHN56/Справочно!HHM$5*1000000</f>
        <v>#DIV/0!</v>
      </c>
      <c r="HHO57" s="27" t="e">
        <f>HHO56/Справочно!HHN$5*1000000</f>
        <v>#DIV/0!</v>
      </c>
      <c r="HHP57" s="27" t="e">
        <f>HHP56/Справочно!HHO$5*1000000</f>
        <v>#DIV/0!</v>
      </c>
      <c r="HHQ57" s="27" t="e">
        <f>HHQ56/Справочно!HHP$5*1000000</f>
        <v>#DIV/0!</v>
      </c>
      <c r="HHR57" s="27" t="e">
        <f>HHR56/Справочно!HHQ$5*1000000</f>
        <v>#DIV/0!</v>
      </c>
      <c r="HHS57" s="27" t="e">
        <f>HHS56/Справочно!HHR$5*1000000</f>
        <v>#DIV/0!</v>
      </c>
      <c r="HHT57" s="27" t="e">
        <f>HHT56/Справочно!HHS$5*1000000</f>
        <v>#DIV/0!</v>
      </c>
      <c r="HHU57" s="27" t="e">
        <f>HHU56/Справочно!HHT$5*1000000</f>
        <v>#DIV/0!</v>
      </c>
      <c r="HHV57" s="27" t="e">
        <f>HHV56/Справочно!HHU$5*1000000</f>
        <v>#DIV/0!</v>
      </c>
      <c r="HHW57" s="27" t="e">
        <f>HHW56/Справочно!HHV$5*1000000</f>
        <v>#DIV/0!</v>
      </c>
      <c r="HHX57" s="27" t="e">
        <f>HHX56/Справочно!HHW$5*1000000</f>
        <v>#DIV/0!</v>
      </c>
      <c r="HHY57" s="27" t="e">
        <f>HHY56/Справочно!HHX$5*1000000</f>
        <v>#DIV/0!</v>
      </c>
      <c r="HHZ57" s="27" t="e">
        <f>HHZ56/Справочно!HHY$5*1000000</f>
        <v>#DIV/0!</v>
      </c>
      <c r="HIA57" s="27" t="e">
        <f>HIA56/Справочно!HHZ$5*1000000</f>
        <v>#DIV/0!</v>
      </c>
      <c r="HIB57" s="27" t="e">
        <f>HIB56/Справочно!HIA$5*1000000</f>
        <v>#DIV/0!</v>
      </c>
      <c r="HIC57" s="27" t="e">
        <f>HIC56/Справочно!HIB$5*1000000</f>
        <v>#DIV/0!</v>
      </c>
      <c r="HID57" s="27" t="e">
        <f>HID56/Справочно!HIC$5*1000000</f>
        <v>#DIV/0!</v>
      </c>
      <c r="HIE57" s="27" t="e">
        <f>HIE56/Справочно!HID$5*1000000</f>
        <v>#DIV/0!</v>
      </c>
      <c r="HIF57" s="27" t="e">
        <f>HIF56/Справочно!HIE$5*1000000</f>
        <v>#DIV/0!</v>
      </c>
      <c r="HIG57" s="27" t="e">
        <f>HIG56/Справочно!HIF$5*1000000</f>
        <v>#DIV/0!</v>
      </c>
      <c r="HIH57" s="27" t="e">
        <f>HIH56/Справочно!HIG$5*1000000</f>
        <v>#DIV/0!</v>
      </c>
      <c r="HII57" s="27" t="e">
        <f>HII56/Справочно!HIH$5*1000000</f>
        <v>#DIV/0!</v>
      </c>
      <c r="HIJ57" s="27" t="e">
        <f>HIJ56/Справочно!HII$5*1000000</f>
        <v>#DIV/0!</v>
      </c>
      <c r="HIK57" s="27" t="e">
        <f>HIK56/Справочно!HIJ$5*1000000</f>
        <v>#DIV/0!</v>
      </c>
      <c r="HIL57" s="27" t="e">
        <f>HIL56/Справочно!HIK$5*1000000</f>
        <v>#DIV/0!</v>
      </c>
      <c r="HIM57" s="27" t="e">
        <f>HIM56/Справочно!HIL$5*1000000</f>
        <v>#DIV/0!</v>
      </c>
      <c r="HIN57" s="27" t="e">
        <f>HIN56/Справочно!HIM$5*1000000</f>
        <v>#DIV/0!</v>
      </c>
      <c r="HIO57" s="27" t="e">
        <f>HIO56/Справочно!HIN$5*1000000</f>
        <v>#DIV/0!</v>
      </c>
      <c r="HIP57" s="27" t="e">
        <f>HIP56/Справочно!HIO$5*1000000</f>
        <v>#DIV/0!</v>
      </c>
      <c r="HIQ57" s="27" t="e">
        <f>HIQ56/Справочно!HIP$5*1000000</f>
        <v>#DIV/0!</v>
      </c>
      <c r="HIR57" s="27" t="e">
        <f>HIR56/Справочно!HIQ$5*1000000</f>
        <v>#DIV/0!</v>
      </c>
      <c r="HIS57" s="27" t="e">
        <f>HIS56/Справочно!HIR$5*1000000</f>
        <v>#DIV/0!</v>
      </c>
      <c r="HIT57" s="27" t="e">
        <f>HIT56/Справочно!HIS$5*1000000</f>
        <v>#DIV/0!</v>
      </c>
      <c r="HIU57" s="27" t="e">
        <f>HIU56/Справочно!HIT$5*1000000</f>
        <v>#DIV/0!</v>
      </c>
      <c r="HIV57" s="27" t="e">
        <f>HIV56/Справочно!HIU$5*1000000</f>
        <v>#DIV/0!</v>
      </c>
      <c r="HIW57" s="27" t="e">
        <f>HIW56/Справочно!HIV$5*1000000</f>
        <v>#DIV/0!</v>
      </c>
      <c r="HIX57" s="27" t="e">
        <f>HIX56/Справочно!HIW$5*1000000</f>
        <v>#DIV/0!</v>
      </c>
      <c r="HIY57" s="27" t="e">
        <f>HIY56/Справочно!HIX$5*1000000</f>
        <v>#DIV/0!</v>
      </c>
      <c r="HIZ57" s="27" t="e">
        <f>HIZ56/Справочно!HIY$5*1000000</f>
        <v>#DIV/0!</v>
      </c>
      <c r="HJA57" s="27" t="e">
        <f>HJA56/Справочно!HIZ$5*1000000</f>
        <v>#DIV/0!</v>
      </c>
      <c r="HJB57" s="27" t="e">
        <f>HJB56/Справочно!HJA$5*1000000</f>
        <v>#DIV/0!</v>
      </c>
      <c r="HJC57" s="27" t="e">
        <f>HJC56/Справочно!HJB$5*1000000</f>
        <v>#DIV/0!</v>
      </c>
      <c r="HJD57" s="27" t="e">
        <f>HJD56/Справочно!HJC$5*1000000</f>
        <v>#DIV/0!</v>
      </c>
      <c r="HJE57" s="27" t="e">
        <f>HJE56/Справочно!HJD$5*1000000</f>
        <v>#DIV/0!</v>
      </c>
      <c r="HJF57" s="27" t="e">
        <f>HJF56/Справочно!HJE$5*1000000</f>
        <v>#DIV/0!</v>
      </c>
      <c r="HJG57" s="27" t="e">
        <f>HJG56/Справочно!HJF$5*1000000</f>
        <v>#DIV/0!</v>
      </c>
      <c r="HJH57" s="27" t="e">
        <f>HJH56/Справочно!HJG$5*1000000</f>
        <v>#DIV/0!</v>
      </c>
      <c r="HJI57" s="27" t="e">
        <f>HJI56/Справочно!HJH$5*1000000</f>
        <v>#DIV/0!</v>
      </c>
      <c r="HJJ57" s="27" t="e">
        <f>HJJ56/Справочно!HJI$5*1000000</f>
        <v>#DIV/0!</v>
      </c>
      <c r="HJK57" s="27" t="e">
        <f>HJK56/Справочно!HJJ$5*1000000</f>
        <v>#DIV/0!</v>
      </c>
      <c r="HJL57" s="27" t="e">
        <f>HJL56/Справочно!HJK$5*1000000</f>
        <v>#DIV/0!</v>
      </c>
      <c r="HJM57" s="27" t="e">
        <f>HJM56/Справочно!HJL$5*1000000</f>
        <v>#DIV/0!</v>
      </c>
      <c r="HJN57" s="27" t="e">
        <f>HJN56/Справочно!HJM$5*1000000</f>
        <v>#DIV/0!</v>
      </c>
      <c r="HJO57" s="27" t="e">
        <f>HJO56/Справочно!HJN$5*1000000</f>
        <v>#DIV/0!</v>
      </c>
      <c r="HJP57" s="27" t="e">
        <f>HJP56/Справочно!HJO$5*1000000</f>
        <v>#DIV/0!</v>
      </c>
      <c r="HJQ57" s="27" t="e">
        <f>HJQ56/Справочно!HJP$5*1000000</f>
        <v>#DIV/0!</v>
      </c>
      <c r="HJR57" s="27" t="e">
        <f>HJR56/Справочно!HJQ$5*1000000</f>
        <v>#DIV/0!</v>
      </c>
      <c r="HJS57" s="27" t="e">
        <f>HJS56/Справочно!HJR$5*1000000</f>
        <v>#DIV/0!</v>
      </c>
      <c r="HJT57" s="27" t="e">
        <f>HJT56/Справочно!HJS$5*1000000</f>
        <v>#DIV/0!</v>
      </c>
      <c r="HJU57" s="27" t="e">
        <f>HJU56/Справочно!HJT$5*1000000</f>
        <v>#DIV/0!</v>
      </c>
      <c r="HJV57" s="27" t="e">
        <f>HJV56/Справочно!HJU$5*1000000</f>
        <v>#DIV/0!</v>
      </c>
      <c r="HJW57" s="27" t="e">
        <f>HJW56/Справочно!HJV$5*1000000</f>
        <v>#DIV/0!</v>
      </c>
      <c r="HJX57" s="27" t="e">
        <f>HJX56/Справочно!HJW$5*1000000</f>
        <v>#DIV/0!</v>
      </c>
      <c r="HJY57" s="27" t="e">
        <f>HJY56/Справочно!HJX$5*1000000</f>
        <v>#DIV/0!</v>
      </c>
      <c r="HJZ57" s="27" t="e">
        <f>HJZ56/Справочно!HJY$5*1000000</f>
        <v>#DIV/0!</v>
      </c>
      <c r="HKA57" s="27" t="e">
        <f>HKA56/Справочно!HJZ$5*1000000</f>
        <v>#DIV/0!</v>
      </c>
      <c r="HKB57" s="27" t="e">
        <f>HKB56/Справочно!HKA$5*1000000</f>
        <v>#DIV/0!</v>
      </c>
      <c r="HKC57" s="27" t="e">
        <f>HKC56/Справочно!HKB$5*1000000</f>
        <v>#DIV/0!</v>
      </c>
      <c r="HKD57" s="27" t="e">
        <f>HKD56/Справочно!HKC$5*1000000</f>
        <v>#DIV/0!</v>
      </c>
      <c r="HKE57" s="27" t="e">
        <f>HKE56/Справочно!HKD$5*1000000</f>
        <v>#DIV/0!</v>
      </c>
      <c r="HKF57" s="27" t="e">
        <f>HKF56/Справочно!HKE$5*1000000</f>
        <v>#DIV/0!</v>
      </c>
      <c r="HKG57" s="27" t="e">
        <f>HKG56/Справочно!HKF$5*1000000</f>
        <v>#DIV/0!</v>
      </c>
      <c r="HKH57" s="27" t="e">
        <f>HKH56/Справочно!HKG$5*1000000</f>
        <v>#DIV/0!</v>
      </c>
      <c r="HKI57" s="27" t="e">
        <f>HKI56/Справочно!HKH$5*1000000</f>
        <v>#DIV/0!</v>
      </c>
      <c r="HKJ57" s="27" t="e">
        <f>HKJ56/Справочно!HKI$5*1000000</f>
        <v>#DIV/0!</v>
      </c>
      <c r="HKK57" s="27" t="e">
        <f>HKK56/Справочно!HKJ$5*1000000</f>
        <v>#DIV/0!</v>
      </c>
      <c r="HKL57" s="27" t="e">
        <f>HKL56/Справочно!HKK$5*1000000</f>
        <v>#DIV/0!</v>
      </c>
      <c r="HKM57" s="27" t="e">
        <f>HKM56/Справочно!HKL$5*1000000</f>
        <v>#DIV/0!</v>
      </c>
      <c r="HKN57" s="27" t="e">
        <f>HKN56/Справочно!HKM$5*1000000</f>
        <v>#DIV/0!</v>
      </c>
      <c r="HKO57" s="27" t="e">
        <f>HKO56/Справочно!HKN$5*1000000</f>
        <v>#DIV/0!</v>
      </c>
      <c r="HKP57" s="27" t="e">
        <f>HKP56/Справочно!HKO$5*1000000</f>
        <v>#DIV/0!</v>
      </c>
      <c r="HKQ57" s="27" t="e">
        <f>HKQ56/Справочно!HKP$5*1000000</f>
        <v>#DIV/0!</v>
      </c>
      <c r="HKR57" s="27" t="e">
        <f>HKR56/Справочно!HKQ$5*1000000</f>
        <v>#DIV/0!</v>
      </c>
      <c r="HKS57" s="27" t="e">
        <f>HKS56/Справочно!HKR$5*1000000</f>
        <v>#DIV/0!</v>
      </c>
      <c r="HKT57" s="27" t="e">
        <f>HKT56/Справочно!HKS$5*1000000</f>
        <v>#DIV/0!</v>
      </c>
      <c r="HKU57" s="27" t="e">
        <f>HKU56/Справочно!HKT$5*1000000</f>
        <v>#DIV/0!</v>
      </c>
      <c r="HKV57" s="27" t="e">
        <f>HKV56/Справочно!HKU$5*1000000</f>
        <v>#DIV/0!</v>
      </c>
      <c r="HKW57" s="27" t="e">
        <f>HKW56/Справочно!HKV$5*1000000</f>
        <v>#DIV/0!</v>
      </c>
      <c r="HKX57" s="27" t="e">
        <f>HKX56/Справочно!HKW$5*1000000</f>
        <v>#DIV/0!</v>
      </c>
      <c r="HKY57" s="27" t="e">
        <f>HKY56/Справочно!HKX$5*1000000</f>
        <v>#DIV/0!</v>
      </c>
      <c r="HKZ57" s="27" t="e">
        <f>HKZ56/Справочно!HKY$5*1000000</f>
        <v>#DIV/0!</v>
      </c>
      <c r="HLA57" s="27" t="e">
        <f>HLA56/Справочно!HKZ$5*1000000</f>
        <v>#DIV/0!</v>
      </c>
      <c r="HLB57" s="27" t="e">
        <f>HLB56/Справочно!HLA$5*1000000</f>
        <v>#DIV/0!</v>
      </c>
      <c r="HLC57" s="27" t="e">
        <f>HLC56/Справочно!HLB$5*1000000</f>
        <v>#DIV/0!</v>
      </c>
      <c r="HLD57" s="27" t="e">
        <f>HLD56/Справочно!HLC$5*1000000</f>
        <v>#DIV/0!</v>
      </c>
      <c r="HLE57" s="27" t="e">
        <f>HLE56/Справочно!HLD$5*1000000</f>
        <v>#DIV/0!</v>
      </c>
      <c r="HLF57" s="27" t="e">
        <f>HLF56/Справочно!HLE$5*1000000</f>
        <v>#DIV/0!</v>
      </c>
      <c r="HLG57" s="27" t="e">
        <f>HLG56/Справочно!HLF$5*1000000</f>
        <v>#DIV/0!</v>
      </c>
      <c r="HLH57" s="27" t="e">
        <f>HLH56/Справочно!HLG$5*1000000</f>
        <v>#DIV/0!</v>
      </c>
      <c r="HLI57" s="27" t="e">
        <f>HLI56/Справочно!HLH$5*1000000</f>
        <v>#DIV/0!</v>
      </c>
      <c r="HLJ57" s="27" t="e">
        <f>HLJ56/Справочно!HLI$5*1000000</f>
        <v>#DIV/0!</v>
      </c>
      <c r="HLK57" s="27" t="e">
        <f>HLK56/Справочно!HLJ$5*1000000</f>
        <v>#DIV/0!</v>
      </c>
      <c r="HLL57" s="27" t="e">
        <f>HLL56/Справочно!HLK$5*1000000</f>
        <v>#DIV/0!</v>
      </c>
      <c r="HLM57" s="27" t="e">
        <f>HLM56/Справочно!HLL$5*1000000</f>
        <v>#DIV/0!</v>
      </c>
      <c r="HLN57" s="27" t="e">
        <f>HLN56/Справочно!HLM$5*1000000</f>
        <v>#DIV/0!</v>
      </c>
      <c r="HLO57" s="27" t="e">
        <f>HLO56/Справочно!HLN$5*1000000</f>
        <v>#DIV/0!</v>
      </c>
      <c r="HLP57" s="27" t="e">
        <f>HLP56/Справочно!HLO$5*1000000</f>
        <v>#DIV/0!</v>
      </c>
      <c r="HLQ57" s="27" t="e">
        <f>HLQ56/Справочно!HLP$5*1000000</f>
        <v>#DIV/0!</v>
      </c>
      <c r="HLR57" s="27" t="e">
        <f>HLR56/Справочно!HLQ$5*1000000</f>
        <v>#DIV/0!</v>
      </c>
      <c r="HLS57" s="27" t="e">
        <f>HLS56/Справочно!HLR$5*1000000</f>
        <v>#DIV/0!</v>
      </c>
      <c r="HLT57" s="27" t="e">
        <f>HLT56/Справочно!HLS$5*1000000</f>
        <v>#DIV/0!</v>
      </c>
      <c r="HLU57" s="27" t="e">
        <f>HLU56/Справочно!HLT$5*1000000</f>
        <v>#DIV/0!</v>
      </c>
      <c r="HLV57" s="27" t="e">
        <f>HLV56/Справочно!HLU$5*1000000</f>
        <v>#DIV/0!</v>
      </c>
      <c r="HLW57" s="27" t="e">
        <f>HLW56/Справочно!HLV$5*1000000</f>
        <v>#DIV/0!</v>
      </c>
      <c r="HLX57" s="27" t="e">
        <f>HLX56/Справочно!HLW$5*1000000</f>
        <v>#DIV/0!</v>
      </c>
      <c r="HLY57" s="27" t="e">
        <f>HLY56/Справочно!HLX$5*1000000</f>
        <v>#DIV/0!</v>
      </c>
      <c r="HLZ57" s="27" t="e">
        <f>HLZ56/Справочно!HLY$5*1000000</f>
        <v>#DIV/0!</v>
      </c>
      <c r="HMA57" s="27" t="e">
        <f>HMA56/Справочно!HLZ$5*1000000</f>
        <v>#DIV/0!</v>
      </c>
      <c r="HMB57" s="27" t="e">
        <f>HMB56/Справочно!HMA$5*1000000</f>
        <v>#DIV/0!</v>
      </c>
      <c r="HMC57" s="27" t="e">
        <f>HMC56/Справочно!HMB$5*1000000</f>
        <v>#DIV/0!</v>
      </c>
      <c r="HMD57" s="27" t="e">
        <f>HMD56/Справочно!HMC$5*1000000</f>
        <v>#DIV/0!</v>
      </c>
      <c r="HME57" s="27" t="e">
        <f>HME56/Справочно!HMD$5*1000000</f>
        <v>#DIV/0!</v>
      </c>
      <c r="HMF57" s="27" t="e">
        <f>HMF56/Справочно!HME$5*1000000</f>
        <v>#DIV/0!</v>
      </c>
      <c r="HMG57" s="27" t="e">
        <f>HMG56/Справочно!HMF$5*1000000</f>
        <v>#DIV/0!</v>
      </c>
      <c r="HMH57" s="27" t="e">
        <f>HMH56/Справочно!HMG$5*1000000</f>
        <v>#DIV/0!</v>
      </c>
      <c r="HMI57" s="27" t="e">
        <f>HMI56/Справочно!HMH$5*1000000</f>
        <v>#DIV/0!</v>
      </c>
      <c r="HMJ57" s="27" t="e">
        <f>HMJ56/Справочно!HMI$5*1000000</f>
        <v>#DIV/0!</v>
      </c>
      <c r="HMK57" s="27" t="e">
        <f>HMK56/Справочно!HMJ$5*1000000</f>
        <v>#DIV/0!</v>
      </c>
      <c r="HML57" s="27" t="e">
        <f>HML56/Справочно!HMK$5*1000000</f>
        <v>#DIV/0!</v>
      </c>
      <c r="HMM57" s="27" t="e">
        <f>HMM56/Справочно!HML$5*1000000</f>
        <v>#DIV/0!</v>
      </c>
      <c r="HMN57" s="27" t="e">
        <f>HMN56/Справочно!HMM$5*1000000</f>
        <v>#DIV/0!</v>
      </c>
      <c r="HMO57" s="27" t="e">
        <f>HMO56/Справочно!HMN$5*1000000</f>
        <v>#DIV/0!</v>
      </c>
      <c r="HMP57" s="27" t="e">
        <f>HMP56/Справочно!HMO$5*1000000</f>
        <v>#DIV/0!</v>
      </c>
      <c r="HMQ57" s="27" t="e">
        <f>HMQ56/Справочно!HMP$5*1000000</f>
        <v>#DIV/0!</v>
      </c>
      <c r="HMR57" s="27" t="e">
        <f>HMR56/Справочно!HMQ$5*1000000</f>
        <v>#DIV/0!</v>
      </c>
      <c r="HMS57" s="27" t="e">
        <f>HMS56/Справочно!HMR$5*1000000</f>
        <v>#DIV/0!</v>
      </c>
      <c r="HMT57" s="27" t="e">
        <f>HMT56/Справочно!HMS$5*1000000</f>
        <v>#DIV/0!</v>
      </c>
      <c r="HMU57" s="27" t="e">
        <f>HMU56/Справочно!HMT$5*1000000</f>
        <v>#DIV/0!</v>
      </c>
      <c r="HMV57" s="27" t="e">
        <f>HMV56/Справочно!HMU$5*1000000</f>
        <v>#DIV/0!</v>
      </c>
      <c r="HMW57" s="27" t="e">
        <f>HMW56/Справочно!HMV$5*1000000</f>
        <v>#DIV/0!</v>
      </c>
      <c r="HMX57" s="27" t="e">
        <f>HMX56/Справочно!HMW$5*1000000</f>
        <v>#DIV/0!</v>
      </c>
      <c r="HMY57" s="27" t="e">
        <f>HMY56/Справочно!HMX$5*1000000</f>
        <v>#DIV/0!</v>
      </c>
      <c r="HMZ57" s="27" t="e">
        <f>HMZ56/Справочно!HMY$5*1000000</f>
        <v>#DIV/0!</v>
      </c>
      <c r="HNA57" s="27" t="e">
        <f>HNA56/Справочно!HMZ$5*1000000</f>
        <v>#DIV/0!</v>
      </c>
      <c r="HNB57" s="27" t="e">
        <f>HNB56/Справочно!HNA$5*1000000</f>
        <v>#DIV/0!</v>
      </c>
      <c r="HNC57" s="27" t="e">
        <f>HNC56/Справочно!HNB$5*1000000</f>
        <v>#DIV/0!</v>
      </c>
      <c r="HND57" s="27" t="e">
        <f>HND56/Справочно!HNC$5*1000000</f>
        <v>#DIV/0!</v>
      </c>
      <c r="HNE57" s="27" t="e">
        <f>HNE56/Справочно!HND$5*1000000</f>
        <v>#DIV/0!</v>
      </c>
      <c r="HNF57" s="27" t="e">
        <f>HNF56/Справочно!HNE$5*1000000</f>
        <v>#DIV/0!</v>
      </c>
      <c r="HNG57" s="27" t="e">
        <f>HNG56/Справочно!HNF$5*1000000</f>
        <v>#DIV/0!</v>
      </c>
      <c r="HNH57" s="27" t="e">
        <f>HNH56/Справочно!HNG$5*1000000</f>
        <v>#DIV/0!</v>
      </c>
      <c r="HNI57" s="27" t="e">
        <f>HNI56/Справочно!HNH$5*1000000</f>
        <v>#DIV/0!</v>
      </c>
      <c r="HNJ57" s="27" t="e">
        <f>HNJ56/Справочно!HNI$5*1000000</f>
        <v>#DIV/0!</v>
      </c>
      <c r="HNK57" s="27" t="e">
        <f>HNK56/Справочно!HNJ$5*1000000</f>
        <v>#DIV/0!</v>
      </c>
      <c r="HNL57" s="27" t="e">
        <f>HNL56/Справочно!HNK$5*1000000</f>
        <v>#DIV/0!</v>
      </c>
      <c r="HNM57" s="27" t="e">
        <f>HNM56/Справочно!HNL$5*1000000</f>
        <v>#DIV/0!</v>
      </c>
      <c r="HNN57" s="27" t="e">
        <f>HNN56/Справочно!HNM$5*1000000</f>
        <v>#DIV/0!</v>
      </c>
      <c r="HNO57" s="27" t="e">
        <f>HNO56/Справочно!HNN$5*1000000</f>
        <v>#DIV/0!</v>
      </c>
      <c r="HNP57" s="27" t="e">
        <f>HNP56/Справочно!HNO$5*1000000</f>
        <v>#DIV/0!</v>
      </c>
      <c r="HNQ57" s="27" t="e">
        <f>HNQ56/Справочно!HNP$5*1000000</f>
        <v>#DIV/0!</v>
      </c>
      <c r="HNR57" s="27" t="e">
        <f>HNR56/Справочно!HNQ$5*1000000</f>
        <v>#DIV/0!</v>
      </c>
      <c r="HNS57" s="27" t="e">
        <f>HNS56/Справочно!HNR$5*1000000</f>
        <v>#DIV/0!</v>
      </c>
      <c r="HNT57" s="27" t="e">
        <f>HNT56/Справочно!HNS$5*1000000</f>
        <v>#DIV/0!</v>
      </c>
      <c r="HNU57" s="27" t="e">
        <f>HNU56/Справочно!HNT$5*1000000</f>
        <v>#DIV/0!</v>
      </c>
      <c r="HNV57" s="27" t="e">
        <f>HNV56/Справочно!HNU$5*1000000</f>
        <v>#DIV/0!</v>
      </c>
      <c r="HNW57" s="27" t="e">
        <f>HNW56/Справочно!HNV$5*1000000</f>
        <v>#DIV/0!</v>
      </c>
      <c r="HNX57" s="27" t="e">
        <f>HNX56/Справочно!HNW$5*1000000</f>
        <v>#DIV/0!</v>
      </c>
      <c r="HNY57" s="27" t="e">
        <f>HNY56/Справочно!HNX$5*1000000</f>
        <v>#DIV/0!</v>
      </c>
      <c r="HNZ57" s="27" t="e">
        <f>HNZ56/Справочно!HNY$5*1000000</f>
        <v>#DIV/0!</v>
      </c>
      <c r="HOA57" s="27" t="e">
        <f>HOA56/Справочно!HNZ$5*1000000</f>
        <v>#DIV/0!</v>
      </c>
      <c r="HOB57" s="27" t="e">
        <f>HOB56/Справочно!HOA$5*1000000</f>
        <v>#DIV/0!</v>
      </c>
      <c r="HOC57" s="27" t="e">
        <f>HOC56/Справочно!HOB$5*1000000</f>
        <v>#DIV/0!</v>
      </c>
      <c r="HOD57" s="27" t="e">
        <f>HOD56/Справочно!HOC$5*1000000</f>
        <v>#DIV/0!</v>
      </c>
      <c r="HOE57" s="27" t="e">
        <f>HOE56/Справочно!HOD$5*1000000</f>
        <v>#DIV/0!</v>
      </c>
      <c r="HOF57" s="27" t="e">
        <f>HOF56/Справочно!HOE$5*1000000</f>
        <v>#DIV/0!</v>
      </c>
      <c r="HOG57" s="27" t="e">
        <f>HOG56/Справочно!HOF$5*1000000</f>
        <v>#DIV/0!</v>
      </c>
      <c r="HOH57" s="27" t="e">
        <f>HOH56/Справочно!HOG$5*1000000</f>
        <v>#DIV/0!</v>
      </c>
      <c r="HOI57" s="27" t="e">
        <f>HOI56/Справочно!HOH$5*1000000</f>
        <v>#DIV/0!</v>
      </c>
      <c r="HOJ57" s="27" t="e">
        <f>HOJ56/Справочно!HOI$5*1000000</f>
        <v>#DIV/0!</v>
      </c>
      <c r="HOK57" s="27" t="e">
        <f>HOK56/Справочно!HOJ$5*1000000</f>
        <v>#DIV/0!</v>
      </c>
      <c r="HOL57" s="27" t="e">
        <f>HOL56/Справочно!HOK$5*1000000</f>
        <v>#DIV/0!</v>
      </c>
      <c r="HOM57" s="27" t="e">
        <f>HOM56/Справочно!HOL$5*1000000</f>
        <v>#DIV/0!</v>
      </c>
      <c r="HON57" s="27" t="e">
        <f>HON56/Справочно!HOM$5*1000000</f>
        <v>#DIV/0!</v>
      </c>
      <c r="HOO57" s="27" t="e">
        <f>HOO56/Справочно!HON$5*1000000</f>
        <v>#DIV/0!</v>
      </c>
      <c r="HOP57" s="27" t="e">
        <f>HOP56/Справочно!HOO$5*1000000</f>
        <v>#DIV/0!</v>
      </c>
      <c r="HOQ57" s="27" t="e">
        <f>HOQ56/Справочно!HOP$5*1000000</f>
        <v>#DIV/0!</v>
      </c>
      <c r="HOR57" s="27" t="e">
        <f>HOR56/Справочно!HOQ$5*1000000</f>
        <v>#DIV/0!</v>
      </c>
      <c r="HOS57" s="27" t="e">
        <f>HOS56/Справочно!HOR$5*1000000</f>
        <v>#DIV/0!</v>
      </c>
      <c r="HOT57" s="27" t="e">
        <f>HOT56/Справочно!HOS$5*1000000</f>
        <v>#DIV/0!</v>
      </c>
      <c r="HOU57" s="27" t="e">
        <f>HOU56/Справочно!HOT$5*1000000</f>
        <v>#DIV/0!</v>
      </c>
      <c r="HOV57" s="27" t="e">
        <f>HOV56/Справочно!HOU$5*1000000</f>
        <v>#DIV/0!</v>
      </c>
      <c r="HOW57" s="27" t="e">
        <f>HOW56/Справочно!HOV$5*1000000</f>
        <v>#DIV/0!</v>
      </c>
      <c r="HOX57" s="27" t="e">
        <f>HOX56/Справочно!HOW$5*1000000</f>
        <v>#DIV/0!</v>
      </c>
      <c r="HOY57" s="27" t="e">
        <f>HOY56/Справочно!HOX$5*1000000</f>
        <v>#DIV/0!</v>
      </c>
      <c r="HOZ57" s="27" t="e">
        <f>HOZ56/Справочно!HOY$5*1000000</f>
        <v>#DIV/0!</v>
      </c>
      <c r="HPA57" s="27" t="e">
        <f>HPA56/Справочно!HOZ$5*1000000</f>
        <v>#DIV/0!</v>
      </c>
      <c r="HPB57" s="27" t="e">
        <f>HPB56/Справочно!HPA$5*1000000</f>
        <v>#DIV/0!</v>
      </c>
      <c r="HPC57" s="27" t="e">
        <f>HPC56/Справочно!HPB$5*1000000</f>
        <v>#DIV/0!</v>
      </c>
      <c r="HPD57" s="27" t="e">
        <f>HPD56/Справочно!HPC$5*1000000</f>
        <v>#DIV/0!</v>
      </c>
      <c r="HPE57" s="27" t="e">
        <f>HPE56/Справочно!HPD$5*1000000</f>
        <v>#DIV/0!</v>
      </c>
      <c r="HPF57" s="27" t="e">
        <f>HPF56/Справочно!HPE$5*1000000</f>
        <v>#DIV/0!</v>
      </c>
      <c r="HPG57" s="27" t="e">
        <f>HPG56/Справочно!HPF$5*1000000</f>
        <v>#DIV/0!</v>
      </c>
      <c r="HPH57" s="27" t="e">
        <f>HPH56/Справочно!HPG$5*1000000</f>
        <v>#DIV/0!</v>
      </c>
      <c r="HPI57" s="27" t="e">
        <f>HPI56/Справочно!HPH$5*1000000</f>
        <v>#DIV/0!</v>
      </c>
      <c r="HPJ57" s="27" t="e">
        <f>HPJ56/Справочно!HPI$5*1000000</f>
        <v>#DIV/0!</v>
      </c>
      <c r="HPK57" s="27" t="e">
        <f>HPK56/Справочно!HPJ$5*1000000</f>
        <v>#DIV/0!</v>
      </c>
      <c r="HPL57" s="27" t="e">
        <f>HPL56/Справочно!HPK$5*1000000</f>
        <v>#DIV/0!</v>
      </c>
      <c r="HPM57" s="27" t="e">
        <f>HPM56/Справочно!HPL$5*1000000</f>
        <v>#DIV/0!</v>
      </c>
      <c r="HPN57" s="27" t="e">
        <f>HPN56/Справочно!HPM$5*1000000</f>
        <v>#DIV/0!</v>
      </c>
      <c r="HPO57" s="27" t="e">
        <f>HPO56/Справочно!HPN$5*1000000</f>
        <v>#DIV/0!</v>
      </c>
      <c r="HPP57" s="27" t="e">
        <f>HPP56/Справочно!HPO$5*1000000</f>
        <v>#DIV/0!</v>
      </c>
      <c r="HPQ57" s="27" t="e">
        <f>HPQ56/Справочно!HPP$5*1000000</f>
        <v>#DIV/0!</v>
      </c>
      <c r="HPR57" s="27" t="e">
        <f>HPR56/Справочно!HPQ$5*1000000</f>
        <v>#DIV/0!</v>
      </c>
      <c r="HPS57" s="27" t="e">
        <f>HPS56/Справочно!HPR$5*1000000</f>
        <v>#DIV/0!</v>
      </c>
      <c r="HPT57" s="27" t="e">
        <f>HPT56/Справочно!HPS$5*1000000</f>
        <v>#DIV/0!</v>
      </c>
      <c r="HPU57" s="27" t="e">
        <f>HPU56/Справочно!HPT$5*1000000</f>
        <v>#DIV/0!</v>
      </c>
      <c r="HPV57" s="27" t="e">
        <f>HPV56/Справочно!HPU$5*1000000</f>
        <v>#DIV/0!</v>
      </c>
      <c r="HPW57" s="27" t="e">
        <f>HPW56/Справочно!HPV$5*1000000</f>
        <v>#DIV/0!</v>
      </c>
      <c r="HPX57" s="27" t="e">
        <f>HPX56/Справочно!HPW$5*1000000</f>
        <v>#DIV/0!</v>
      </c>
      <c r="HPY57" s="27" t="e">
        <f>HPY56/Справочно!HPX$5*1000000</f>
        <v>#DIV/0!</v>
      </c>
      <c r="HPZ57" s="27" t="e">
        <f>HPZ56/Справочно!HPY$5*1000000</f>
        <v>#DIV/0!</v>
      </c>
      <c r="HQA57" s="27" t="e">
        <f>HQA56/Справочно!HPZ$5*1000000</f>
        <v>#DIV/0!</v>
      </c>
      <c r="HQB57" s="27" t="e">
        <f>HQB56/Справочно!HQA$5*1000000</f>
        <v>#DIV/0!</v>
      </c>
      <c r="HQC57" s="27" t="e">
        <f>HQC56/Справочно!HQB$5*1000000</f>
        <v>#DIV/0!</v>
      </c>
      <c r="HQD57" s="27" t="e">
        <f>HQD56/Справочно!HQC$5*1000000</f>
        <v>#DIV/0!</v>
      </c>
      <c r="HQE57" s="27" t="e">
        <f>HQE56/Справочно!HQD$5*1000000</f>
        <v>#DIV/0!</v>
      </c>
      <c r="HQF57" s="27" t="e">
        <f>HQF56/Справочно!HQE$5*1000000</f>
        <v>#DIV/0!</v>
      </c>
      <c r="HQG57" s="27" t="e">
        <f>HQG56/Справочно!HQF$5*1000000</f>
        <v>#DIV/0!</v>
      </c>
      <c r="HQH57" s="27" t="e">
        <f>HQH56/Справочно!HQG$5*1000000</f>
        <v>#DIV/0!</v>
      </c>
      <c r="HQI57" s="27" t="e">
        <f>HQI56/Справочно!HQH$5*1000000</f>
        <v>#DIV/0!</v>
      </c>
      <c r="HQJ57" s="27" t="e">
        <f>HQJ56/Справочно!HQI$5*1000000</f>
        <v>#DIV/0!</v>
      </c>
      <c r="HQK57" s="27" t="e">
        <f>HQK56/Справочно!HQJ$5*1000000</f>
        <v>#DIV/0!</v>
      </c>
      <c r="HQL57" s="27" t="e">
        <f>HQL56/Справочно!HQK$5*1000000</f>
        <v>#DIV/0!</v>
      </c>
      <c r="HQM57" s="27" t="e">
        <f>HQM56/Справочно!HQL$5*1000000</f>
        <v>#DIV/0!</v>
      </c>
      <c r="HQN57" s="27" t="e">
        <f>HQN56/Справочно!HQM$5*1000000</f>
        <v>#DIV/0!</v>
      </c>
      <c r="HQO57" s="27" t="e">
        <f>HQO56/Справочно!HQN$5*1000000</f>
        <v>#DIV/0!</v>
      </c>
      <c r="HQP57" s="27" t="e">
        <f>HQP56/Справочно!HQO$5*1000000</f>
        <v>#DIV/0!</v>
      </c>
      <c r="HQQ57" s="27" t="e">
        <f>HQQ56/Справочно!HQP$5*1000000</f>
        <v>#DIV/0!</v>
      </c>
      <c r="HQR57" s="27" t="e">
        <f>HQR56/Справочно!HQQ$5*1000000</f>
        <v>#DIV/0!</v>
      </c>
      <c r="HQS57" s="27" t="e">
        <f>HQS56/Справочно!HQR$5*1000000</f>
        <v>#DIV/0!</v>
      </c>
      <c r="HQT57" s="27" t="e">
        <f>HQT56/Справочно!HQS$5*1000000</f>
        <v>#DIV/0!</v>
      </c>
      <c r="HQU57" s="27" t="e">
        <f>HQU56/Справочно!HQT$5*1000000</f>
        <v>#DIV/0!</v>
      </c>
      <c r="HQV57" s="27" t="e">
        <f>HQV56/Справочно!HQU$5*1000000</f>
        <v>#DIV/0!</v>
      </c>
      <c r="HQW57" s="27" t="e">
        <f>HQW56/Справочно!HQV$5*1000000</f>
        <v>#DIV/0!</v>
      </c>
      <c r="HQX57" s="27" t="e">
        <f>HQX56/Справочно!HQW$5*1000000</f>
        <v>#DIV/0!</v>
      </c>
      <c r="HQY57" s="27" t="e">
        <f>HQY56/Справочно!HQX$5*1000000</f>
        <v>#DIV/0!</v>
      </c>
      <c r="HQZ57" s="27" t="e">
        <f>HQZ56/Справочно!HQY$5*1000000</f>
        <v>#DIV/0!</v>
      </c>
      <c r="HRA57" s="27" t="e">
        <f>HRA56/Справочно!HQZ$5*1000000</f>
        <v>#DIV/0!</v>
      </c>
      <c r="HRB57" s="27" t="e">
        <f>HRB56/Справочно!HRA$5*1000000</f>
        <v>#DIV/0!</v>
      </c>
      <c r="HRC57" s="27" t="e">
        <f>HRC56/Справочно!HRB$5*1000000</f>
        <v>#DIV/0!</v>
      </c>
      <c r="HRD57" s="27" t="e">
        <f>HRD56/Справочно!HRC$5*1000000</f>
        <v>#DIV/0!</v>
      </c>
      <c r="HRE57" s="27" t="e">
        <f>HRE56/Справочно!HRD$5*1000000</f>
        <v>#DIV/0!</v>
      </c>
      <c r="HRF57" s="27" t="e">
        <f>HRF56/Справочно!HRE$5*1000000</f>
        <v>#DIV/0!</v>
      </c>
      <c r="HRG57" s="27" t="e">
        <f>HRG56/Справочно!HRF$5*1000000</f>
        <v>#DIV/0!</v>
      </c>
      <c r="HRH57" s="27" t="e">
        <f>HRH56/Справочно!HRG$5*1000000</f>
        <v>#DIV/0!</v>
      </c>
      <c r="HRI57" s="27" t="e">
        <f>HRI56/Справочно!HRH$5*1000000</f>
        <v>#DIV/0!</v>
      </c>
      <c r="HRJ57" s="27" t="e">
        <f>HRJ56/Справочно!HRI$5*1000000</f>
        <v>#DIV/0!</v>
      </c>
      <c r="HRK57" s="27" t="e">
        <f>HRK56/Справочно!HRJ$5*1000000</f>
        <v>#DIV/0!</v>
      </c>
      <c r="HRL57" s="27" t="e">
        <f>HRL56/Справочно!HRK$5*1000000</f>
        <v>#DIV/0!</v>
      </c>
      <c r="HRM57" s="27" t="e">
        <f>HRM56/Справочно!HRL$5*1000000</f>
        <v>#DIV/0!</v>
      </c>
      <c r="HRN57" s="27" t="e">
        <f>HRN56/Справочно!HRM$5*1000000</f>
        <v>#DIV/0!</v>
      </c>
      <c r="HRO57" s="27" t="e">
        <f>HRO56/Справочно!HRN$5*1000000</f>
        <v>#DIV/0!</v>
      </c>
      <c r="HRP57" s="27" t="e">
        <f>HRP56/Справочно!HRO$5*1000000</f>
        <v>#DIV/0!</v>
      </c>
      <c r="HRQ57" s="27" t="e">
        <f>HRQ56/Справочно!HRP$5*1000000</f>
        <v>#DIV/0!</v>
      </c>
      <c r="HRR57" s="27" t="e">
        <f>HRR56/Справочно!HRQ$5*1000000</f>
        <v>#DIV/0!</v>
      </c>
      <c r="HRS57" s="27" t="e">
        <f>HRS56/Справочно!HRR$5*1000000</f>
        <v>#DIV/0!</v>
      </c>
      <c r="HRT57" s="27" t="e">
        <f>HRT56/Справочно!HRS$5*1000000</f>
        <v>#DIV/0!</v>
      </c>
      <c r="HRU57" s="27" t="e">
        <f>HRU56/Справочно!HRT$5*1000000</f>
        <v>#DIV/0!</v>
      </c>
      <c r="HRV57" s="27" t="e">
        <f>HRV56/Справочно!HRU$5*1000000</f>
        <v>#DIV/0!</v>
      </c>
      <c r="HRW57" s="27" t="e">
        <f>HRW56/Справочно!HRV$5*1000000</f>
        <v>#DIV/0!</v>
      </c>
      <c r="HRX57" s="27" t="e">
        <f>HRX56/Справочно!HRW$5*1000000</f>
        <v>#DIV/0!</v>
      </c>
      <c r="HRY57" s="27" t="e">
        <f>HRY56/Справочно!HRX$5*1000000</f>
        <v>#DIV/0!</v>
      </c>
      <c r="HRZ57" s="27" t="e">
        <f>HRZ56/Справочно!HRY$5*1000000</f>
        <v>#DIV/0!</v>
      </c>
      <c r="HSA57" s="27" t="e">
        <f>HSA56/Справочно!HRZ$5*1000000</f>
        <v>#DIV/0!</v>
      </c>
      <c r="HSB57" s="27" t="e">
        <f>HSB56/Справочно!HSA$5*1000000</f>
        <v>#DIV/0!</v>
      </c>
      <c r="HSC57" s="27" t="e">
        <f>HSC56/Справочно!HSB$5*1000000</f>
        <v>#DIV/0!</v>
      </c>
      <c r="HSD57" s="27" t="e">
        <f>HSD56/Справочно!HSC$5*1000000</f>
        <v>#DIV/0!</v>
      </c>
      <c r="HSE57" s="27" t="e">
        <f>HSE56/Справочно!HSD$5*1000000</f>
        <v>#DIV/0!</v>
      </c>
      <c r="HSF57" s="27" t="e">
        <f>HSF56/Справочно!HSE$5*1000000</f>
        <v>#DIV/0!</v>
      </c>
      <c r="HSG57" s="27" t="e">
        <f>HSG56/Справочно!HSF$5*1000000</f>
        <v>#DIV/0!</v>
      </c>
      <c r="HSH57" s="27" t="e">
        <f>HSH56/Справочно!HSG$5*1000000</f>
        <v>#DIV/0!</v>
      </c>
      <c r="HSI57" s="27" t="e">
        <f>HSI56/Справочно!HSH$5*1000000</f>
        <v>#DIV/0!</v>
      </c>
      <c r="HSJ57" s="27" t="e">
        <f>HSJ56/Справочно!HSI$5*1000000</f>
        <v>#DIV/0!</v>
      </c>
      <c r="HSK57" s="27" t="e">
        <f>HSK56/Справочно!HSJ$5*1000000</f>
        <v>#DIV/0!</v>
      </c>
      <c r="HSL57" s="27" t="e">
        <f>HSL56/Справочно!HSK$5*1000000</f>
        <v>#DIV/0!</v>
      </c>
      <c r="HSM57" s="27" t="e">
        <f>HSM56/Справочно!HSL$5*1000000</f>
        <v>#DIV/0!</v>
      </c>
      <c r="HSN57" s="27" t="e">
        <f>HSN56/Справочно!HSM$5*1000000</f>
        <v>#DIV/0!</v>
      </c>
      <c r="HSO57" s="27" t="e">
        <f>HSO56/Справочно!HSN$5*1000000</f>
        <v>#DIV/0!</v>
      </c>
      <c r="HSP57" s="27" t="e">
        <f>HSP56/Справочно!HSO$5*1000000</f>
        <v>#DIV/0!</v>
      </c>
      <c r="HSQ57" s="27" t="e">
        <f>HSQ56/Справочно!HSP$5*1000000</f>
        <v>#DIV/0!</v>
      </c>
      <c r="HSR57" s="27" t="e">
        <f>HSR56/Справочно!HSQ$5*1000000</f>
        <v>#DIV/0!</v>
      </c>
      <c r="HSS57" s="27" t="e">
        <f>HSS56/Справочно!HSR$5*1000000</f>
        <v>#DIV/0!</v>
      </c>
      <c r="HST57" s="27" t="e">
        <f>HST56/Справочно!HSS$5*1000000</f>
        <v>#DIV/0!</v>
      </c>
      <c r="HSU57" s="27" t="e">
        <f>HSU56/Справочно!HST$5*1000000</f>
        <v>#DIV/0!</v>
      </c>
      <c r="HSV57" s="27" t="e">
        <f>HSV56/Справочно!HSU$5*1000000</f>
        <v>#DIV/0!</v>
      </c>
      <c r="HSW57" s="27" t="e">
        <f>HSW56/Справочно!HSV$5*1000000</f>
        <v>#DIV/0!</v>
      </c>
      <c r="HSX57" s="27" t="e">
        <f>HSX56/Справочно!HSW$5*1000000</f>
        <v>#DIV/0!</v>
      </c>
      <c r="HSY57" s="27" t="e">
        <f>HSY56/Справочно!HSX$5*1000000</f>
        <v>#DIV/0!</v>
      </c>
      <c r="HSZ57" s="27" t="e">
        <f>HSZ56/Справочно!HSY$5*1000000</f>
        <v>#DIV/0!</v>
      </c>
      <c r="HTA57" s="27" t="e">
        <f>HTA56/Справочно!HSZ$5*1000000</f>
        <v>#DIV/0!</v>
      </c>
      <c r="HTB57" s="27" t="e">
        <f>HTB56/Справочно!HTA$5*1000000</f>
        <v>#DIV/0!</v>
      </c>
      <c r="HTC57" s="27" t="e">
        <f>HTC56/Справочно!HTB$5*1000000</f>
        <v>#DIV/0!</v>
      </c>
      <c r="HTD57" s="27" t="e">
        <f>HTD56/Справочно!HTC$5*1000000</f>
        <v>#DIV/0!</v>
      </c>
      <c r="HTE57" s="27" t="e">
        <f>HTE56/Справочно!HTD$5*1000000</f>
        <v>#DIV/0!</v>
      </c>
      <c r="HTF57" s="27" t="e">
        <f>HTF56/Справочно!HTE$5*1000000</f>
        <v>#DIV/0!</v>
      </c>
      <c r="HTG57" s="27" t="e">
        <f>HTG56/Справочно!HTF$5*1000000</f>
        <v>#DIV/0!</v>
      </c>
      <c r="HTH57" s="27" t="e">
        <f>HTH56/Справочно!HTG$5*1000000</f>
        <v>#DIV/0!</v>
      </c>
      <c r="HTI57" s="27" t="e">
        <f>HTI56/Справочно!HTH$5*1000000</f>
        <v>#DIV/0!</v>
      </c>
      <c r="HTJ57" s="27" t="e">
        <f>HTJ56/Справочно!HTI$5*1000000</f>
        <v>#DIV/0!</v>
      </c>
      <c r="HTK57" s="27" t="e">
        <f>HTK56/Справочно!HTJ$5*1000000</f>
        <v>#DIV/0!</v>
      </c>
      <c r="HTL57" s="27" t="e">
        <f>HTL56/Справочно!HTK$5*1000000</f>
        <v>#DIV/0!</v>
      </c>
      <c r="HTM57" s="27" t="e">
        <f>HTM56/Справочно!HTL$5*1000000</f>
        <v>#DIV/0!</v>
      </c>
      <c r="HTN57" s="27" t="e">
        <f>HTN56/Справочно!HTM$5*1000000</f>
        <v>#DIV/0!</v>
      </c>
      <c r="HTO57" s="27" t="e">
        <f>HTO56/Справочно!HTN$5*1000000</f>
        <v>#DIV/0!</v>
      </c>
      <c r="HTP57" s="27" t="e">
        <f>HTP56/Справочно!HTO$5*1000000</f>
        <v>#DIV/0!</v>
      </c>
      <c r="HTQ57" s="27" t="e">
        <f>HTQ56/Справочно!HTP$5*1000000</f>
        <v>#DIV/0!</v>
      </c>
      <c r="HTR57" s="27" t="e">
        <f>HTR56/Справочно!HTQ$5*1000000</f>
        <v>#DIV/0!</v>
      </c>
      <c r="HTS57" s="27" t="e">
        <f>HTS56/Справочно!HTR$5*1000000</f>
        <v>#DIV/0!</v>
      </c>
      <c r="HTT57" s="27" t="e">
        <f>HTT56/Справочно!HTS$5*1000000</f>
        <v>#DIV/0!</v>
      </c>
      <c r="HTU57" s="27" t="e">
        <f>HTU56/Справочно!HTT$5*1000000</f>
        <v>#DIV/0!</v>
      </c>
      <c r="HTV57" s="27" t="e">
        <f>HTV56/Справочно!HTU$5*1000000</f>
        <v>#DIV/0!</v>
      </c>
      <c r="HTW57" s="27" t="e">
        <f>HTW56/Справочно!HTV$5*1000000</f>
        <v>#DIV/0!</v>
      </c>
      <c r="HTX57" s="27" t="e">
        <f>HTX56/Справочно!HTW$5*1000000</f>
        <v>#DIV/0!</v>
      </c>
      <c r="HTY57" s="27" t="e">
        <f>HTY56/Справочно!HTX$5*1000000</f>
        <v>#DIV/0!</v>
      </c>
      <c r="HTZ57" s="27" t="e">
        <f>HTZ56/Справочно!HTY$5*1000000</f>
        <v>#DIV/0!</v>
      </c>
      <c r="HUA57" s="27" t="e">
        <f>HUA56/Справочно!HTZ$5*1000000</f>
        <v>#DIV/0!</v>
      </c>
      <c r="HUB57" s="27" t="e">
        <f>HUB56/Справочно!HUA$5*1000000</f>
        <v>#DIV/0!</v>
      </c>
      <c r="HUC57" s="27" t="e">
        <f>HUC56/Справочно!HUB$5*1000000</f>
        <v>#DIV/0!</v>
      </c>
      <c r="HUD57" s="27" t="e">
        <f>HUD56/Справочно!HUC$5*1000000</f>
        <v>#DIV/0!</v>
      </c>
      <c r="HUE57" s="27" t="e">
        <f>HUE56/Справочно!HUD$5*1000000</f>
        <v>#DIV/0!</v>
      </c>
      <c r="HUF57" s="27" t="e">
        <f>HUF56/Справочно!HUE$5*1000000</f>
        <v>#DIV/0!</v>
      </c>
      <c r="HUG57" s="27" t="e">
        <f>HUG56/Справочно!HUF$5*1000000</f>
        <v>#DIV/0!</v>
      </c>
      <c r="HUH57" s="27" t="e">
        <f>HUH56/Справочно!HUG$5*1000000</f>
        <v>#DIV/0!</v>
      </c>
      <c r="HUI57" s="27" t="e">
        <f>HUI56/Справочно!HUH$5*1000000</f>
        <v>#DIV/0!</v>
      </c>
      <c r="HUJ57" s="27" t="e">
        <f>HUJ56/Справочно!HUI$5*1000000</f>
        <v>#DIV/0!</v>
      </c>
      <c r="HUK57" s="27" t="e">
        <f>HUK56/Справочно!HUJ$5*1000000</f>
        <v>#DIV/0!</v>
      </c>
      <c r="HUL57" s="27" t="e">
        <f>HUL56/Справочно!HUK$5*1000000</f>
        <v>#DIV/0!</v>
      </c>
      <c r="HUM57" s="27" t="e">
        <f>HUM56/Справочно!HUL$5*1000000</f>
        <v>#DIV/0!</v>
      </c>
      <c r="HUN57" s="27" t="e">
        <f>HUN56/Справочно!HUM$5*1000000</f>
        <v>#DIV/0!</v>
      </c>
      <c r="HUO57" s="27" t="e">
        <f>HUO56/Справочно!HUN$5*1000000</f>
        <v>#DIV/0!</v>
      </c>
      <c r="HUP57" s="27" t="e">
        <f>HUP56/Справочно!HUO$5*1000000</f>
        <v>#DIV/0!</v>
      </c>
      <c r="HUQ57" s="27" t="e">
        <f>HUQ56/Справочно!HUP$5*1000000</f>
        <v>#DIV/0!</v>
      </c>
      <c r="HUR57" s="27" t="e">
        <f>HUR56/Справочно!HUQ$5*1000000</f>
        <v>#DIV/0!</v>
      </c>
      <c r="HUS57" s="27" t="e">
        <f>HUS56/Справочно!HUR$5*1000000</f>
        <v>#DIV/0!</v>
      </c>
      <c r="HUT57" s="27" t="e">
        <f>HUT56/Справочно!HUS$5*1000000</f>
        <v>#DIV/0!</v>
      </c>
      <c r="HUU57" s="27" t="e">
        <f>HUU56/Справочно!HUT$5*1000000</f>
        <v>#DIV/0!</v>
      </c>
      <c r="HUV57" s="27" t="e">
        <f>HUV56/Справочно!HUU$5*1000000</f>
        <v>#DIV/0!</v>
      </c>
      <c r="HUW57" s="27" t="e">
        <f>HUW56/Справочно!HUV$5*1000000</f>
        <v>#DIV/0!</v>
      </c>
      <c r="HUX57" s="27" t="e">
        <f>HUX56/Справочно!HUW$5*1000000</f>
        <v>#DIV/0!</v>
      </c>
      <c r="HUY57" s="27" t="e">
        <f>HUY56/Справочно!HUX$5*1000000</f>
        <v>#DIV/0!</v>
      </c>
      <c r="HUZ57" s="27" t="e">
        <f>HUZ56/Справочно!HUY$5*1000000</f>
        <v>#DIV/0!</v>
      </c>
      <c r="HVA57" s="27" t="e">
        <f>HVA56/Справочно!HUZ$5*1000000</f>
        <v>#DIV/0!</v>
      </c>
      <c r="HVB57" s="27" t="e">
        <f>HVB56/Справочно!HVA$5*1000000</f>
        <v>#DIV/0!</v>
      </c>
      <c r="HVC57" s="27" t="e">
        <f>HVC56/Справочно!HVB$5*1000000</f>
        <v>#DIV/0!</v>
      </c>
      <c r="HVD57" s="27" t="e">
        <f>HVD56/Справочно!HVC$5*1000000</f>
        <v>#DIV/0!</v>
      </c>
      <c r="HVE57" s="27" t="e">
        <f>HVE56/Справочно!HVD$5*1000000</f>
        <v>#DIV/0!</v>
      </c>
      <c r="HVF57" s="27" t="e">
        <f>HVF56/Справочно!HVE$5*1000000</f>
        <v>#DIV/0!</v>
      </c>
      <c r="HVG57" s="27" t="e">
        <f>HVG56/Справочно!HVF$5*1000000</f>
        <v>#DIV/0!</v>
      </c>
      <c r="HVH57" s="27" t="e">
        <f>HVH56/Справочно!HVG$5*1000000</f>
        <v>#DIV/0!</v>
      </c>
      <c r="HVI57" s="27" t="e">
        <f>HVI56/Справочно!HVH$5*1000000</f>
        <v>#DIV/0!</v>
      </c>
      <c r="HVJ57" s="27" t="e">
        <f>HVJ56/Справочно!HVI$5*1000000</f>
        <v>#DIV/0!</v>
      </c>
      <c r="HVK57" s="27" t="e">
        <f>HVK56/Справочно!HVJ$5*1000000</f>
        <v>#DIV/0!</v>
      </c>
      <c r="HVL57" s="27" t="e">
        <f>HVL56/Справочно!HVK$5*1000000</f>
        <v>#DIV/0!</v>
      </c>
      <c r="HVM57" s="27" t="e">
        <f>HVM56/Справочно!HVL$5*1000000</f>
        <v>#DIV/0!</v>
      </c>
      <c r="HVN57" s="27" t="e">
        <f>HVN56/Справочно!HVM$5*1000000</f>
        <v>#DIV/0!</v>
      </c>
      <c r="HVO57" s="27" t="e">
        <f>HVO56/Справочно!HVN$5*1000000</f>
        <v>#DIV/0!</v>
      </c>
      <c r="HVP57" s="27" t="e">
        <f>HVP56/Справочно!HVO$5*1000000</f>
        <v>#DIV/0!</v>
      </c>
      <c r="HVQ57" s="27" t="e">
        <f>HVQ56/Справочно!HVP$5*1000000</f>
        <v>#DIV/0!</v>
      </c>
      <c r="HVR57" s="27" t="e">
        <f>HVR56/Справочно!HVQ$5*1000000</f>
        <v>#DIV/0!</v>
      </c>
      <c r="HVS57" s="27" t="e">
        <f>HVS56/Справочно!HVR$5*1000000</f>
        <v>#DIV/0!</v>
      </c>
      <c r="HVT57" s="27" t="e">
        <f>HVT56/Справочно!HVS$5*1000000</f>
        <v>#DIV/0!</v>
      </c>
      <c r="HVU57" s="27" t="e">
        <f>HVU56/Справочно!HVT$5*1000000</f>
        <v>#DIV/0!</v>
      </c>
      <c r="HVV57" s="27" t="e">
        <f>HVV56/Справочно!HVU$5*1000000</f>
        <v>#DIV/0!</v>
      </c>
      <c r="HVW57" s="27" t="e">
        <f>HVW56/Справочно!HVV$5*1000000</f>
        <v>#DIV/0!</v>
      </c>
      <c r="HVX57" s="27" t="e">
        <f>HVX56/Справочно!HVW$5*1000000</f>
        <v>#DIV/0!</v>
      </c>
      <c r="HVY57" s="27" t="e">
        <f>HVY56/Справочно!HVX$5*1000000</f>
        <v>#DIV/0!</v>
      </c>
      <c r="HVZ57" s="27" t="e">
        <f>HVZ56/Справочно!HVY$5*1000000</f>
        <v>#DIV/0!</v>
      </c>
      <c r="HWA57" s="27" t="e">
        <f>HWA56/Справочно!HVZ$5*1000000</f>
        <v>#DIV/0!</v>
      </c>
      <c r="HWB57" s="27" t="e">
        <f>HWB56/Справочно!HWA$5*1000000</f>
        <v>#DIV/0!</v>
      </c>
      <c r="HWC57" s="27" t="e">
        <f>HWC56/Справочно!HWB$5*1000000</f>
        <v>#DIV/0!</v>
      </c>
      <c r="HWD57" s="27" t="e">
        <f>HWD56/Справочно!HWC$5*1000000</f>
        <v>#DIV/0!</v>
      </c>
      <c r="HWE57" s="27" t="e">
        <f>HWE56/Справочно!HWD$5*1000000</f>
        <v>#DIV/0!</v>
      </c>
      <c r="HWF57" s="27" t="e">
        <f>HWF56/Справочно!HWE$5*1000000</f>
        <v>#DIV/0!</v>
      </c>
      <c r="HWG57" s="27" t="e">
        <f>HWG56/Справочно!HWF$5*1000000</f>
        <v>#DIV/0!</v>
      </c>
      <c r="HWH57" s="27" t="e">
        <f>HWH56/Справочно!HWG$5*1000000</f>
        <v>#DIV/0!</v>
      </c>
      <c r="HWI57" s="27" t="e">
        <f>HWI56/Справочно!HWH$5*1000000</f>
        <v>#DIV/0!</v>
      </c>
      <c r="HWJ57" s="27" t="e">
        <f>HWJ56/Справочно!HWI$5*1000000</f>
        <v>#DIV/0!</v>
      </c>
      <c r="HWK57" s="27" t="e">
        <f>HWK56/Справочно!HWJ$5*1000000</f>
        <v>#DIV/0!</v>
      </c>
      <c r="HWL57" s="27" t="e">
        <f>HWL56/Справочно!HWK$5*1000000</f>
        <v>#DIV/0!</v>
      </c>
      <c r="HWM57" s="27" t="e">
        <f>HWM56/Справочно!HWL$5*1000000</f>
        <v>#DIV/0!</v>
      </c>
      <c r="HWN57" s="27" t="e">
        <f>HWN56/Справочно!HWM$5*1000000</f>
        <v>#DIV/0!</v>
      </c>
      <c r="HWO57" s="27" t="e">
        <f>HWO56/Справочно!HWN$5*1000000</f>
        <v>#DIV/0!</v>
      </c>
      <c r="HWP57" s="27" t="e">
        <f>HWP56/Справочно!HWO$5*1000000</f>
        <v>#DIV/0!</v>
      </c>
      <c r="HWQ57" s="27" t="e">
        <f>HWQ56/Справочно!HWP$5*1000000</f>
        <v>#DIV/0!</v>
      </c>
      <c r="HWR57" s="27" t="e">
        <f>HWR56/Справочно!HWQ$5*1000000</f>
        <v>#DIV/0!</v>
      </c>
      <c r="HWS57" s="27" t="e">
        <f>HWS56/Справочно!HWR$5*1000000</f>
        <v>#DIV/0!</v>
      </c>
      <c r="HWT57" s="27" t="e">
        <f>HWT56/Справочно!HWS$5*1000000</f>
        <v>#DIV/0!</v>
      </c>
      <c r="HWU57" s="27" t="e">
        <f>HWU56/Справочно!HWT$5*1000000</f>
        <v>#DIV/0!</v>
      </c>
      <c r="HWV57" s="27" t="e">
        <f>HWV56/Справочно!HWU$5*1000000</f>
        <v>#DIV/0!</v>
      </c>
      <c r="HWW57" s="27" t="e">
        <f>HWW56/Справочно!HWV$5*1000000</f>
        <v>#DIV/0!</v>
      </c>
      <c r="HWX57" s="27" t="e">
        <f>HWX56/Справочно!HWW$5*1000000</f>
        <v>#DIV/0!</v>
      </c>
      <c r="HWY57" s="27" t="e">
        <f>HWY56/Справочно!HWX$5*1000000</f>
        <v>#DIV/0!</v>
      </c>
      <c r="HWZ57" s="27" t="e">
        <f>HWZ56/Справочно!HWY$5*1000000</f>
        <v>#DIV/0!</v>
      </c>
      <c r="HXA57" s="27" t="e">
        <f>HXA56/Справочно!HWZ$5*1000000</f>
        <v>#DIV/0!</v>
      </c>
      <c r="HXB57" s="27" t="e">
        <f>HXB56/Справочно!HXA$5*1000000</f>
        <v>#DIV/0!</v>
      </c>
      <c r="HXC57" s="27" t="e">
        <f>HXC56/Справочно!HXB$5*1000000</f>
        <v>#DIV/0!</v>
      </c>
      <c r="HXD57" s="27" t="e">
        <f>HXD56/Справочно!HXC$5*1000000</f>
        <v>#DIV/0!</v>
      </c>
      <c r="HXE57" s="27" t="e">
        <f>HXE56/Справочно!HXD$5*1000000</f>
        <v>#DIV/0!</v>
      </c>
      <c r="HXF57" s="27" t="e">
        <f>HXF56/Справочно!HXE$5*1000000</f>
        <v>#DIV/0!</v>
      </c>
      <c r="HXG57" s="27" t="e">
        <f>HXG56/Справочно!HXF$5*1000000</f>
        <v>#DIV/0!</v>
      </c>
      <c r="HXH57" s="27" t="e">
        <f>HXH56/Справочно!HXG$5*1000000</f>
        <v>#DIV/0!</v>
      </c>
      <c r="HXI57" s="27" t="e">
        <f>HXI56/Справочно!HXH$5*1000000</f>
        <v>#DIV/0!</v>
      </c>
      <c r="HXJ57" s="27" t="e">
        <f>HXJ56/Справочно!HXI$5*1000000</f>
        <v>#DIV/0!</v>
      </c>
      <c r="HXK57" s="27" t="e">
        <f>HXK56/Справочно!HXJ$5*1000000</f>
        <v>#DIV/0!</v>
      </c>
      <c r="HXL57" s="27" t="e">
        <f>HXL56/Справочно!HXK$5*1000000</f>
        <v>#DIV/0!</v>
      </c>
      <c r="HXM57" s="27" t="e">
        <f>HXM56/Справочно!HXL$5*1000000</f>
        <v>#DIV/0!</v>
      </c>
      <c r="HXN57" s="27" t="e">
        <f>HXN56/Справочно!HXM$5*1000000</f>
        <v>#DIV/0!</v>
      </c>
      <c r="HXO57" s="27" t="e">
        <f>HXO56/Справочно!HXN$5*1000000</f>
        <v>#DIV/0!</v>
      </c>
      <c r="HXP57" s="27" t="e">
        <f>HXP56/Справочно!HXO$5*1000000</f>
        <v>#DIV/0!</v>
      </c>
      <c r="HXQ57" s="27" t="e">
        <f>HXQ56/Справочно!HXP$5*1000000</f>
        <v>#DIV/0!</v>
      </c>
      <c r="HXR57" s="27" t="e">
        <f>HXR56/Справочно!HXQ$5*1000000</f>
        <v>#DIV/0!</v>
      </c>
      <c r="HXS57" s="27" t="e">
        <f>HXS56/Справочно!HXR$5*1000000</f>
        <v>#DIV/0!</v>
      </c>
      <c r="HXT57" s="27" t="e">
        <f>HXT56/Справочно!HXS$5*1000000</f>
        <v>#DIV/0!</v>
      </c>
      <c r="HXU57" s="27" t="e">
        <f>HXU56/Справочно!HXT$5*1000000</f>
        <v>#DIV/0!</v>
      </c>
      <c r="HXV57" s="27" t="e">
        <f>HXV56/Справочно!HXU$5*1000000</f>
        <v>#DIV/0!</v>
      </c>
      <c r="HXW57" s="27" t="e">
        <f>HXW56/Справочно!HXV$5*1000000</f>
        <v>#DIV/0!</v>
      </c>
      <c r="HXX57" s="27" t="e">
        <f>HXX56/Справочно!HXW$5*1000000</f>
        <v>#DIV/0!</v>
      </c>
      <c r="HXY57" s="27" t="e">
        <f>HXY56/Справочно!HXX$5*1000000</f>
        <v>#DIV/0!</v>
      </c>
      <c r="HXZ57" s="27" t="e">
        <f>HXZ56/Справочно!HXY$5*1000000</f>
        <v>#DIV/0!</v>
      </c>
      <c r="HYA57" s="27" t="e">
        <f>HYA56/Справочно!HXZ$5*1000000</f>
        <v>#DIV/0!</v>
      </c>
      <c r="HYB57" s="27" t="e">
        <f>HYB56/Справочно!HYA$5*1000000</f>
        <v>#DIV/0!</v>
      </c>
      <c r="HYC57" s="27" t="e">
        <f>HYC56/Справочно!HYB$5*1000000</f>
        <v>#DIV/0!</v>
      </c>
      <c r="HYD57" s="27" t="e">
        <f>HYD56/Справочно!HYC$5*1000000</f>
        <v>#DIV/0!</v>
      </c>
      <c r="HYE57" s="27" t="e">
        <f>HYE56/Справочно!HYD$5*1000000</f>
        <v>#DIV/0!</v>
      </c>
      <c r="HYF57" s="27" t="e">
        <f>HYF56/Справочно!HYE$5*1000000</f>
        <v>#DIV/0!</v>
      </c>
      <c r="HYG57" s="27" t="e">
        <f>HYG56/Справочно!HYF$5*1000000</f>
        <v>#DIV/0!</v>
      </c>
      <c r="HYH57" s="27" t="e">
        <f>HYH56/Справочно!HYG$5*1000000</f>
        <v>#DIV/0!</v>
      </c>
      <c r="HYI57" s="27" t="e">
        <f>HYI56/Справочно!HYH$5*1000000</f>
        <v>#DIV/0!</v>
      </c>
      <c r="HYJ57" s="27" t="e">
        <f>HYJ56/Справочно!HYI$5*1000000</f>
        <v>#DIV/0!</v>
      </c>
      <c r="HYK57" s="27" t="e">
        <f>HYK56/Справочно!HYJ$5*1000000</f>
        <v>#DIV/0!</v>
      </c>
      <c r="HYL57" s="27" t="e">
        <f>HYL56/Справочно!HYK$5*1000000</f>
        <v>#DIV/0!</v>
      </c>
      <c r="HYM57" s="27" t="e">
        <f>HYM56/Справочно!HYL$5*1000000</f>
        <v>#DIV/0!</v>
      </c>
      <c r="HYN57" s="27" t="e">
        <f>HYN56/Справочно!HYM$5*1000000</f>
        <v>#DIV/0!</v>
      </c>
      <c r="HYO57" s="27" t="e">
        <f>HYO56/Справочно!HYN$5*1000000</f>
        <v>#DIV/0!</v>
      </c>
      <c r="HYP57" s="27" t="e">
        <f>HYP56/Справочно!HYO$5*1000000</f>
        <v>#DIV/0!</v>
      </c>
      <c r="HYQ57" s="27" t="e">
        <f>HYQ56/Справочно!HYP$5*1000000</f>
        <v>#DIV/0!</v>
      </c>
      <c r="HYR57" s="27" t="e">
        <f>HYR56/Справочно!HYQ$5*1000000</f>
        <v>#DIV/0!</v>
      </c>
      <c r="HYS57" s="27" t="e">
        <f>HYS56/Справочно!HYR$5*1000000</f>
        <v>#DIV/0!</v>
      </c>
      <c r="HYT57" s="27" t="e">
        <f>HYT56/Справочно!HYS$5*1000000</f>
        <v>#DIV/0!</v>
      </c>
      <c r="HYU57" s="27" t="e">
        <f>HYU56/Справочно!HYT$5*1000000</f>
        <v>#DIV/0!</v>
      </c>
      <c r="HYV57" s="27" t="e">
        <f>HYV56/Справочно!HYU$5*1000000</f>
        <v>#DIV/0!</v>
      </c>
      <c r="HYW57" s="27" t="e">
        <f>HYW56/Справочно!HYV$5*1000000</f>
        <v>#DIV/0!</v>
      </c>
      <c r="HYX57" s="27" t="e">
        <f>HYX56/Справочно!HYW$5*1000000</f>
        <v>#DIV/0!</v>
      </c>
      <c r="HYY57" s="27" t="e">
        <f>HYY56/Справочно!HYX$5*1000000</f>
        <v>#DIV/0!</v>
      </c>
      <c r="HYZ57" s="27" t="e">
        <f>HYZ56/Справочно!HYY$5*1000000</f>
        <v>#DIV/0!</v>
      </c>
      <c r="HZA57" s="27" t="e">
        <f>HZA56/Справочно!HYZ$5*1000000</f>
        <v>#DIV/0!</v>
      </c>
      <c r="HZB57" s="27" t="e">
        <f>HZB56/Справочно!HZA$5*1000000</f>
        <v>#DIV/0!</v>
      </c>
      <c r="HZC57" s="27" t="e">
        <f>HZC56/Справочно!HZB$5*1000000</f>
        <v>#DIV/0!</v>
      </c>
      <c r="HZD57" s="27" t="e">
        <f>HZD56/Справочно!HZC$5*1000000</f>
        <v>#DIV/0!</v>
      </c>
      <c r="HZE57" s="27" t="e">
        <f>HZE56/Справочно!HZD$5*1000000</f>
        <v>#DIV/0!</v>
      </c>
      <c r="HZF57" s="27" t="e">
        <f>HZF56/Справочно!HZE$5*1000000</f>
        <v>#DIV/0!</v>
      </c>
      <c r="HZG57" s="27" t="e">
        <f>HZG56/Справочно!HZF$5*1000000</f>
        <v>#DIV/0!</v>
      </c>
      <c r="HZH57" s="27" t="e">
        <f>HZH56/Справочно!HZG$5*1000000</f>
        <v>#DIV/0!</v>
      </c>
      <c r="HZI57" s="27" t="e">
        <f>HZI56/Справочно!HZH$5*1000000</f>
        <v>#DIV/0!</v>
      </c>
      <c r="HZJ57" s="27" t="e">
        <f>HZJ56/Справочно!HZI$5*1000000</f>
        <v>#DIV/0!</v>
      </c>
      <c r="HZK57" s="27" t="e">
        <f>HZK56/Справочно!HZJ$5*1000000</f>
        <v>#DIV/0!</v>
      </c>
      <c r="HZL57" s="27" t="e">
        <f>HZL56/Справочно!HZK$5*1000000</f>
        <v>#DIV/0!</v>
      </c>
      <c r="HZM57" s="27" t="e">
        <f>HZM56/Справочно!HZL$5*1000000</f>
        <v>#DIV/0!</v>
      </c>
      <c r="HZN57" s="27" t="e">
        <f>HZN56/Справочно!HZM$5*1000000</f>
        <v>#DIV/0!</v>
      </c>
      <c r="HZO57" s="27" t="e">
        <f>HZO56/Справочно!HZN$5*1000000</f>
        <v>#DIV/0!</v>
      </c>
      <c r="HZP57" s="27" t="e">
        <f>HZP56/Справочно!HZO$5*1000000</f>
        <v>#DIV/0!</v>
      </c>
      <c r="HZQ57" s="27" t="e">
        <f>HZQ56/Справочно!HZP$5*1000000</f>
        <v>#DIV/0!</v>
      </c>
      <c r="HZR57" s="27" t="e">
        <f>HZR56/Справочно!HZQ$5*1000000</f>
        <v>#DIV/0!</v>
      </c>
      <c r="HZS57" s="27" t="e">
        <f>HZS56/Справочно!HZR$5*1000000</f>
        <v>#DIV/0!</v>
      </c>
      <c r="HZT57" s="27" t="e">
        <f>HZT56/Справочно!HZS$5*1000000</f>
        <v>#DIV/0!</v>
      </c>
      <c r="HZU57" s="27" t="e">
        <f>HZU56/Справочно!HZT$5*1000000</f>
        <v>#DIV/0!</v>
      </c>
      <c r="HZV57" s="27" t="e">
        <f>HZV56/Справочно!HZU$5*1000000</f>
        <v>#DIV/0!</v>
      </c>
      <c r="HZW57" s="27" t="e">
        <f>HZW56/Справочно!HZV$5*1000000</f>
        <v>#DIV/0!</v>
      </c>
      <c r="HZX57" s="27" t="e">
        <f>HZX56/Справочно!HZW$5*1000000</f>
        <v>#DIV/0!</v>
      </c>
      <c r="HZY57" s="27" t="e">
        <f>HZY56/Справочно!HZX$5*1000000</f>
        <v>#DIV/0!</v>
      </c>
      <c r="HZZ57" s="27" t="e">
        <f>HZZ56/Справочно!HZY$5*1000000</f>
        <v>#DIV/0!</v>
      </c>
      <c r="IAA57" s="27" t="e">
        <f>IAA56/Справочно!HZZ$5*1000000</f>
        <v>#DIV/0!</v>
      </c>
      <c r="IAB57" s="27" t="e">
        <f>IAB56/Справочно!IAA$5*1000000</f>
        <v>#DIV/0!</v>
      </c>
      <c r="IAC57" s="27" t="e">
        <f>IAC56/Справочно!IAB$5*1000000</f>
        <v>#DIV/0!</v>
      </c>
      <c r="IAD57" s="27" t="e">
        <f>IAD56/Справочно!IAC$5*1000000</f>
        <v>#DIV/0!</v>
      </c>
      <c r="IAE57" s="27" t="e">
        <f>IAE56/Справочно!IAD$5*1000000</f>
        <v>#DIV/0!</v>
      </c>
      <c r="IAF57" s="27" t="e">
        <f>IAF56/Справочно!IAE$5*1000000</f>
        <v>#DIV/0!</v>
      </c>
      <c r="IAG57" s="27" t="e">
        <f>IAG56/Справочно!IAF$5*1000000</f>
        <v>#DIV/0!</v>
      </c>
      <c r="IAH57" s="27" t="e">
        <f>IAH56/Справочно!IAG$5*1000000</f>
        <v>#DIV/0!</v>
      </c>
      <c r="IAI57" s="27" t="e">
        <f>IAI56/Справочно!IAH$5*1000000</f>
        <v>#DIV/0!</v>
      </c>
      <c r="IAJ57" s="27" t="e">
        <f>IAJ56/Справочно!IAI$5*1000000</f>
        <v>#DIV/0!</v>
      </c>
      <c r="IAK57" s="27" t="e">
        <f>IAK56/Справочно!IAJ$5*1000000</f>
        <v>#DIV/0!</v>
      </c>
      <c r="IAL57" s="27" t="e">
        <f>IAL56/Справочно!IAK$5*1000000</f>
        <v>#DIV/0!</v>
      </c>
      <c r="IAM57" s="27" t="e">
        <f>IAM56/Справочно!IAL$5*1000000</f>
        <v>#DIV/0!</v>
      </c>
      <c r="IAN57" s="27" t="e">
        <f>IAN56/Справочно!IAM$5*1000000</f>
        <v>#DIV/0!</v>
      </c>
      <c r="IAO57" s="27" t="e">
        <f>IAO56/Справочно!IAN$5*1000000</f>
        <v>#DIV/0!</v>
      </c>
      <c r="IAP57" s="27" t="e">
        <f>IAP56/Справочно!IAO$5*1000000</f>
        <v>#DIV/0!</v>
      </c>
      <c r="IAQ57" s="27" t="e">
        <f>IAQ56/Справочно!IAP$5*1000000</f>
        <v>#DIV/0!</v>
      </c>
      <c r="IAR57" s="27" t="e">
        <f>IAR56/Справочно!IAQ$5*1000000</f>
        <v>#DIV/0!</v>
      </c>
      <c r="IAS57" s="27" t="e">
        <f>IAS56/Справочно!IAR$5*1000000</f>
        <v>#DIV/0!</v>
      </c>
      <c r="IAT57" s="27" t="e">
        <f>IAT56/Справочно!IAS$5*1000000</f>
        <v>#DIV/0!</v>
      </c>
      <c r="IAU57" s="27" t="e">
        <f>IAU56/Справочно!IAT$5*1000000</f>
        <v>#DIV/0!</v>
      </c>
      <c r="IAV57" s="27" t="e">
        <f>IAV56/Справочно!IAU$5*1000000</f>
        <v>#DIV/0!</v>
      </c>
      <c r="IAW57" s="27" t="e">
        <f>IAW56/Справочно!IAV$5*1000000</f>
        <v>#DIV/0!</v>
      </c>
      <c r="IAX57" s="27" t="e">
        <f>IAX56/Справочно!IAW$5*1000000</f>
        <v>#DIV/0!</v>
      </c>
      <c r="IAY57" s="27" t="e">
        <f>IAY56/Справочно!IAX$5*1000000</f>
        <v>#DIV/0!</v>
      </c>
      <c r="IAZ57" s="27" t="e">
        <f>IAZ56/Справочно!IAY$5*1000000</f>
        <v>#DIV/0!</v>
      </c>
      <c r="IBA57" s="27" t="e">
        <f>IBA56/Справочно!IAZ$5*1000000</f>
        <v>#DIV/0!</v>
      </c>
      <c r="IBB57" s="27" t="e">
        <f>IBB56/Справочно!IBA$5*1000000</f>
        <v>#DIV/0!</v>
      </c>
      <c r="IBC57" s="27" t="e">
        <f>IBC56/Справочно!IBB$5*1000000</f>
        <v>#DIV/0!</v>
      </c>
      <c r="IBD57" s="27" t="e">
        <f>IBD56/Справочно!IBC$5*1000000</f>
        <v>#DIV/0!</v>
      </c>
      <c r="IBE57" s="27" t="e">
        <f>IBE56/Справочно!IBD$5*1000000</f>
        <v>#DIV/0!</v>
      </c>
      <c r="IBF57" s="27" t="e">
        <f>IBF56/Справочно!IBE$5*1000000</f>
        <v>#DIV/0!</v>
      </c>
      <c r="IBG57" s="27" t="e">
        <f>IBG56/Справочно!IBF$5*1000000</f>
        <v>#DIV/0!</v>
      </c>
      <c r="IBH57" s="27" t="e">
        <f>IBH56/Справочно!IBG$5*1000000</f>
        <v>#DIV/0!</v>
      </c>
      <c r="IBI57" s="27" t="e">
        <f>IBI56/Справочно!IBH$5*1000000</f>
        <v>#DIV/0!</v>
      </c>
      <c r="IBJ57" s="27" t="e">
        <f>IBJ56/Справочно!IBI$5*1000000</f>
        <v>#DIV/0!</v>
      </c>
      <c r="IBK57" s="27" t="e">
        <f>IBK56/Справочно!IBJ$5*1000000</f>
        <v>#DIV/0!</v>
      </c>
      <c r="IBL57" s="27" t="e">
        <f>IBL56/Справочно!IBK$5*1000000</f>
        <v>#DIV/0!</v>
      </c>
      <c r="IBM57" s="27" t="e">
        <f>IBM56/Справочно!IBL$5*1000000</f>
        <v>#DIV/0!</v>
      </c>
      <c r="IBN57" s="27" t="e">
        <f>IBN56/Справочно!IBM$5*1000000</f>
        <v>#DIV/0!</v>
      </c>
      <c r="IBO57" s="27" t="e">
        <f>IBO56/Справочно!IBN$5*1000000</f>
        <v>#DIV/0!</v>
      </c>
      <c r="IBP57" s="27" t="e">
        <f>IBP56/Справочно!IBO$5*1000000</f>
        <v>#DIV/0!</v>
      </c>
      <c r="IBQ57" s="27" t="e">
        <f>IBQ56/Справочно!IBP$5*1000000</f>
        <v>#DIV/0!</v>
      </c>
      <c r="IBR57" s="27" t="e">
        <f>IBR56/Справочно!IBQ$5*1000000</f>
        <v>#DIV/0!</v>
      </c>
      <c r="IBS57" s="27" t="e">
        <f>IBS56/Справочно!IBR$5*1000000</f>
        <v>#DIV/0!</v>
      </c>
      <c r="IBT57" s="27" t="e">
        <f>IBT56/Справочно!IBS$5*1000000</f>
        <v>#DIV/0!</v>
      </c>
      <c r="IBU57" s="27" t="e">
        <f>IBU56/Справочно!IBT$5*1000000</f>
        <v>#DIV/0!</v>
      </c>
      <c r="IBV57" s="27" t="e">
        <f>IBV56/Справочно!IBU$5*1000000</f>
        <v>#DIV/0!</v>
      </c>
      <c r="IBW57" s="27" t="e">
        <f>IBW56/Справочно!IBV$5*1000000</f>
        <v>#DIV/0!</v>
      </c>
      <c r="IBX57" s="27" t="e">
        <f>IBX56/Справочно!IBW$5*1000000</f>
        <v>#DIV/0!</v>
      </c>
      <c r="IBY57" s="27" t="e">
        <f>IBY56/Справочно!IBX$5*1000000</f>
        <v>#DIV/0!</v>
      </c>
      <c r="IBZ57" s="27" t="e">
        <f>IBZ56/Справочно!IBY$5*1000000</f>
        <v>#DIV/0!</v>
      </c>
      <c r="ICA57" s="27" t="e">
        <f>ICA56/Справочно!IBZ$5*1000000</f>
        <v>#DIV/0!</v>
      </c>
      <c r="ICB57" s="27" t="e">
        <f>ICB56/Справочно!ICA$5*1000000</f>
        <v>#DIV/0!</v>
      </c>
      <c r="ICC57" s="27" t="e">
        <f>ICC56/Справочно!ICB$5*1000000</f>
        <v>#DIV/0!</v>
      </c>
      <c r="ICD57" s="27" t="e">
        <f>ICD56/Справочно!ICC$5*1000000</f>
        <v>#DIV/0!</v>
      </c>
      <c r="ICE57" s="27" t="e">
        <f>ICE56/Справочно!ICD$5*1000000</f>
        <v>#DIV/0!</v>
      </c>
      <c r="ICF57" s="27" t="e">
        <f>ICF56/Справочно!ICE$5*1000000</f>
        <v>#DIV/0!</v>
      </c>
      <c r="ICG57" s="27" t="e">
        <f>ICG56/Справочно!ICF$5*1000000</f>
        <v>#DIV/0!</v>
      </c>
      <c r="ICH57" s="27" t="e">
        <f>ICH56/Справочно!ICG$5*1000000</f>
        <v>#DIV/0!</v>
      </c>
      <c r="ICI57" s="27" t="e">
        <f>ICI56/Справочно!ICH$5*1000000</f>
        <v>#DIV/0!</v>
      </c>
      <c r="ICJ57" s="27" t="e">
        <f>ICJ56/Справочно!ICI$5*1000000</f>
        <v>#DIV/0!</v>
      </c>
      <c r="ICK57" s="27" t="e">
        <f>ICK56/Справочно!ICJ$5*1000000</f>
        <v>#DIV/0!</v>
      </c>
      <c r="ICL57" s="27" t="e">
        <f>ICL56/Справочно!ICK$5*1000000</f>
        <v>#DIV/0!</v>
      </c>
      <c r="ICM57" s="27" t="e">
        <f>ICM56/Справочно!ICL$5*1000000</f>
        <v>#DIV/0!</v>
      </c>
      <c r="ICN57" s="27" t="e">
        <f>ICN56/Справочно!ICM$5*1000000</f>
        <v>#DIV/0!</v>
      </c>
      <c r="ICO57" s="27" t="e">
        <f>ICO56/Справочно!ICN$5*1000000</f>
        <v>#DIV/0!</v>
      </c>
      <c r="ICP57" s="27" t="e">
        <f>ICP56/Справочно!ICO$5*1000000</f>
        <v>#DIV/0!</v>
      </c>
      <c r="ICQ57" s="27" t="e">
        <f>ICQ56/Справочно!ICP$5*1000000</f>
        <v>#DIV/0!</v>
      </c>
      <c r="ICR57" s="27" t="e">
        <f>ICR56/Справочно!ICQ$5*1000000</f>
        <v>#DIV/0!</v>
      </c>
      <c r="ICS57" s="27" t="e">
        <f>ICS56/Справочно!ICR$5*1000000</f>
        <v>#DIV/0!</v>
      </c>
      <c r="ICT57" s="27" t="e">
        <f>ICT56/Справочно!ICS$5*1000000</f>
        <v>#DIV/0!</v>
      </c>
      <c r="ICU57" s="27" t="e">
        <f>ICU56/Справочно!ICT$5*1000000</f>
        <v>#DIV/0!</v>
      </c>
      <c r="ICV57" s="27" t="e">
        <f>ICV56/Справочно!ICU$5*1000000</f>
        <v>#DIV/0!</v>
      </c>
      <c r="ICW57" s="27" t="e">
        <f>ICW56/Справочно!ICV$5*1000000</f>
        <v>#DIV/0!</v>
      </c>
      <c r="ICX57" s="27" t="e">
        <f>ICX56/Справочно!ICW$5*1000000</f>
        <v>#DIV/0!</v>
      </c>
      <c r="ICY57" s="27" t="e">
        <f>ICY56/Справочно!ICX$5*1000000</f>
        <v>#DIV/0!</v>
      </c>
      <c r="ICZ57" s="27" t="e">
        <f>ICZ56/Справочно!ICY$5*1000000</f>
        <v>#DIV/0!</v>
      </c>
      <c r="IDA57" s="27" t="e">
        <f>IDA56/Справочно!ICZ$5*1000000</f>
        <v>#DIV/0!</v>
      </c>
      <c r="IDB57" s="27" t="e">
        <f>IDB56/Справочно!IDA$5*1000000</f>
        <v>#DIV/0!</v>
      </c>
      <c r="IDC57" s="27" t="e">
        <f>IDC56/Справочно!IDB$5*1000000</f>
        <v>#DIV/0!</v>
      </c>
      <c r="IDD57" s="27" t="e">
        <f>IDD56/Справочно!IDC$5*1000000</f>
        <v>#DIV/0!</v>
      </c>
      <c r="IDE57" s="27" t="e">
        <f>IDE56/Справочно!IDD$5*1000000</f>
        <v>#DIV/0!</v>
      </c>
      <c r="IDF57" s="27" t="e">
        <f>IDF56/Справочно!IDE$5*1000000</f>
        <v>#DIV/0!</v>
      </c>
      <c r="IDG57" s="27" t="e">
        <f>IDG56/Справочно!IDF$5*1000000</f>
        <v>#DIV/0!</v>
      </c>
      <c r="IDH57" s="27" t="e">
        <f>IDH56/Справочно!IDG$5*1000000</f>
        <v>#DIV/0!</v>
      </c>
      <c r="IDI57" s="27" t="e">
        <f>IDI56/Справочно!IDH$5*1000000</f>
        <v>#DIV/0!</v>
      </c>
      <c r="IDJ57" s="27" t="e">
        <f>IDJ56/Справочно!IDI$5*1000000</f>
        <v>#DIV/0!</v>
      </c>
      <c r="IDK57" s="27" t="e">
        <f>IDK56/Справочно!IDJ$5*1000000</f>
        <v>#DIV/0!</v>
      </c>
      <c r="IDL57" s="27" t="e">
        <f>IDL56/Справочно!IDK$5*1000000</f>
        <v>#DIV/0!</v>
      </c>
      <c r="IDM57" s="27" t="e">
        <f>IDM56/Справочно!IDL$5*1000000</f>
        <v>#DIV/0!</v>
      </c>
      <c r="IDN57" s="27" t="e">
        <f>IDN56/Справочно!IDM$5*1000000</f>
        <v>#DIV/0!</v>
      </c>
      <c r="IDO57" s="27" t="e">
        <f>IDO56/Справочно!IDN$5*1000000</f>
        <v>#DIV/0!</v>
      </c>
      <c r="IDP57" s="27" t="e">
        <f>IDP56/Справочно!IDO$5*1000000</f>
        <v>#DIV/0!</v>
      </c>
      <c r="IDQ57" s="27" t="e">
        <f>IDQ56/Справочно!IDP$5*1000000</f>
        <v>#DIV/0!</v>
      </c>
      <c r="IDR57" s="27" t="e">
        <f>IDR56/Справочно!IDQ$5*1000000</f>
        <v>#DIV/0!</v>
      </c>
      <c r="IDS57" s="27" t="e">
        <f>IDS56/Справочно!IDR$5*1000000</f>
        <v>#DIV/0!</v>
      </c>
      <c r="IDT57" s="27" t="e">
        <f>IDT56/Справочно!IDS$5*1000000</f>
        <v>#DIV/0!</v>
      </c>
      <c r="IDU57" s="27" t="e">
        <f>IDU56/Справочно!IDT$5*1000000</f>
        <v>#DIV/0!</v>
      </c>
      <c r="IDV57" s="27" t="e">
        <f>IDV56/Справочно!IDU$5*1000000</f>
        <v>#DIV/0!</v>
      </c>
      <c r="IDW57" s="27" t="e">
        <f>IDW56/Справочно!IDV$5*1000000</f>
        <v>#DIV/0!</v>
      </c>
      <c r="IDX57" s="27" t="e">
        <f>IDX56/Справочно!IDW$5*1000000</f>
        <v>#DIV/0!</v>
      </c>
      <c r="IDY57" s="27" t="e">
        <f>IDY56/Справочно!IDX$5*1000000</f>
        <v>#DIV/0!</v>
      </c>
      <c r="IDZ57" s="27" t="e">
        <f>IDZ56/Справочно!IDY$5*1000000</f>
        <v>#DIV/0!</v>
      </c>
      <c r="IEA57" s="27" t="e">
        <f>IEA56/Справочно!IDZ$5*1000000</f>
        <v>#DIV/0!</v>
      </c>
      <c r="IEB57" s="27" t="e">
        <f>IEB56/Справочно!IEA$5*1000000</f>
        <v>#DIV/0!</v>
      </c>
      <c r="IEC57" s="27" t="e">
        <f>IEC56/Справочно!IEB$5*1000000</f>
        <v>#DIV/0!</v>
      </c>
      <c r="IED57" s="27" t="e">
        <f>IED56/Справочно!IEC$5*1000000</f>
        <v>#DIV/0!</v>
      </c>
      <c r="IEE57" s="27" t="e">
        <f>IEE56/Справочно!IED$5*1000000</f>
        <v>#DIV/0!</v>
      </c>
      <c r="IEF57" s="27" t="e">
        <f>IEF56/Справочно!IEE$5*1000000</f>
        <v>#DIV/0!</v>
      </c>
      <c r="IEG57" s="27" t="e">
        <f>IEG56/Справочно!IEF$5*1000000</f>
        <v>#DIV/0!</v>
      </c>
      <c r="IEH57" s="27" t="e">
        <f>IEH56/Справочно!IEG$5*1000000</f>
        <v>#DIV/0!</v>
      </c>
      <c r="IEI57" s="27" t="e">
        <f>IEI56/Справочно!IEH$5*1000000</f>
        <v>#DIV/0!</v>
      </c>
      <c r="IEJ57" s="27" t="e">
        <f>IEJ56/Справочно!IEI$5*1000000</f>
        <v>#DIV/0!</v>
      </c>
      <c r="IEK57" s="27" t="e">
        <f>IEK56/Справочно!IEJ$5*1000000</f>
        <v>#DIV/0!</v>
      </c>
      <c r="IEL57" s="27" t="e">
        <f>IEL56/Справочно!IEK$5*1000000</f>
        <v>#DIV/0!</v>
      </c>
      <c r="IEM57" s="27" t="e">
        <f>IEM56/Справочно!IEL$5*1000000</f>
        <v>#DIV/0!</v>
      </c>
      <c r="IEN57" s="27" t="e">
        <f>IEN56/Справочно!IEM$5*1000000</f>
        <v>#DIV/0!</v>
      </c>
      <c r="IEO57" s="27" t="e">
        <f>IEO56/Справочно!IEN$5*1000000</f>
        <v>#DIV/0!</v>
      </c>
      <c r="IEP57" s="27" t="e">
        <f>IEP56/Справочно!IEO$5*1000000</f>
        <v>#DIV/0!</v>
      </c>
      <c r="IEQ57" s="27" t="e">
        <f>IEQ56/Справочно!IEP$5*1000000</f>
        <v>#DIV/0!</v>
      </c>
      <c r="IER57" s="27" t="e">
        <f>IER56/Справочно!IEQ$5*1000000</f>
        <v>#DIV/0!</v>
      </c>
      <c r="IES57" s="27" t="e">
        <f>IES56/Справочно!IER$5*1000000</f>
        <v>#DIV/0!</v>
      </c>
      <c r="IET57" s="27" t="e">
        <f>IET56/Справочно!IES$5*1000000</f>
        <v>#DIV/0!</v>
      </c>
      <c r="IEU57" s="27" t="e">
        <f>IEU56/Справочно!IET$5*1000000</f>
        <v>#DIV/0!</v>
      </c>
      <c r="IEV57" s="27" t="e">
        <f>IEV56/Справочно!IEU$5*1000000</f>
        <v>#DIV/0!</v>
      </c>
      <c r="IEW57" s="27" t="e">
        <f>IEW56/Справочно!IEV$5*1000000</f>
        <v>#DIV/0!</v>
      </c>
      <c r="IEX57" s="27" t="e">
        <f>IEX56/Справочно!IEW$5*1000000</f>
        <v>#DIV/0!</v>
      </c>
      <c r="IEY57" s="27" t="e">
        <f>IEY56/Справочно!IEX$5*1000000</f>
        <v>#DIV/0!</v>
      </c>
      <c r="IEZ57" s="27" t="e">
        <f>IEZ56/Справочно!IEY$5*1000000</f>
        <v>#DIV/0!</v>
      </c>
      <c r="IFA57" s="27" t="e">
        <f>IFA56/Справочно!IEZ$5*1000000</f>
        <v>#DIV/0!</v>
      </c>
      <c r="IFB57" s="27" t="e">
        <f>IFB56/Справочно!IFA$5*1000000</f>
        <v>#DIV/0!</v>
      </c>
      <c r="IFC57" s="27" t="e">
        <f>IFC56/Справочно!IFB$5*1000000</f>
        <v>#DIV/0!</v>
      </c>
      <c r="IFD57" s="27" t="e">
        <f>IFD56/Справочно!IFC$5*1000000</f>
        <v>#DIV/0!</v>
      </c>
      <c r="IFE57" s="27" t="e">
        <f>IFE56/Справочно!IFD$5*1000000</f>
        <v>#DIV/0!</v>
      </c>
      <c r="IFF57" s="27" t="e">
        <f>IFF56/Справочно!IFE$5*1000000</f>
        <v>#DIV/0!</v>
      </c>
      <c r="IFG57" s="27" t="e">
        <f>IFG56/Справочно!IFF$5*1000000</f>
        <v>#DIV/0!</v>
      </c>
      <c r="IFH57" s="27" t="e">
        <f>IFH56/Справочно!IFG$5*1000000</f>
        <v>#DIV/0!</v>
      </c>
      <c r="IFI57" s="27" t="e">
        <f>IFI56/Справочно!IFH$5*1000000</f>
        <v>#DIV/0!</v>
      </c>
      <c r="IFJ57" s="27" t="e">
        <f>IFJ56/Справочно!IFI$5*1000000</f>
        <v>#DIV/0!</v>
      </c>
      <c r="IFK57" s="27" t="e">
        <f>IFK56/Справочно!IFJ$5*1000000</f>
        <v>#DIV/0!</v>
      </c>
      <c r="IFL57" s="27" t="e">
        <f>IFL56/Справочно!IFK$5*1000000</f>
        <v>#DIV/0!</v>
      </c>
      <c r="IFM57" s="27" t="e">
        <f>IFM56/Справочно!IFL$5*1000000</f>
        <v>#DIV/0!</v>
      </c>
      <c r="IFN57" s="27" t="e">
        <f>IFN56/Справочно!IFM$5*1000000</f>
        <v>#DIV/0!</v>
      </c>
      <c r="IFO57" s="27" t="e">
        <f>IFO56/Справочно!IFN$5*1000000</f>
        <v>#DIV/0!</v>
      </c>
      <c r="IFP57" s="27" t="e">
        <f>IFP56/Справочно!IFO$5*1000000</f>
        <v>#DIV/0!</v>
      </c>
      <c r="IFQ57" s="27" t="e">
        <f>IFQ56/Справочно!IFP$5*1000000</f>
        <v>#DIV/0!</v>
      </c>
      <c r="IFR57" s="27" t="e">
        <f>IFR56/Справочно!IFQ$5*1000000</f>
        <v>#DIV/0!</v>
      </c>
      <c r="IFS57" s="27" t="e">
        <f>IFS56/Справочно!IFR$5*1000000</f>
        <v>#DIV/0!</v>
      </c>
      <c r="IFT57" s="27" t="e">
        <f>IFT56/Справочно!IFS$5*1000000</f>
        <v>#DIV/0!</v>
      </c>
      <c r="IFU57" s="27" t="e">
        <f>IFU56/Справочно!IFT$5*1000000</f>
        <v>#DIV/0!</v>
      </c>
      <c r="IFV57" s="27" t="e">
        <f>IFV56/Справочно!IFU$5*1000000</f>
        <v>#DIV/0!</v>
      </c>
      <c r="IFW57" s="27" t="e">
        <f>IFW56/Справочно!IFV$5*1000000</f>
        <v>#DIV/0!</v>
      </c>
      <c r="IFX57" s="27" t="e">
        <f>IFX56/Справочно!IFW$5*1000000</f>
        <v>#DIV/0!</v>
      </c>
      <c r="IFY57" s="27" t="e">
        <f>IFY56/Справочно!IFX$5*1000000</f>
        <v>#DIV/0!</v>
      </c>
      <c r="IFZ57" s="27" t="e">
        <f>IFZ56/Справочно!IFY$5*1000000</f>
        <v>#DIV/0!</v>
      </c>
      <c r="IGA57" s="27" t="e">
        <f>IGA56/Справочно!IFZ$5*1000000</f>
        <v>#DIV/0!</v>
      </c>
      <c r="IGB57" s="27" t="e">
        <f>IGB56/Справочно!IGA$5*1000000</f>
        <v>#DIV/0!</v>
      </c>
      <c r="IGC57" s="27" t="e">
        <f>IGC56/Справочно!IGB$5*1000000</f>
        <v>#DIV/0!</v>
      </c>
      <c r="IGD57" s="27" t="e">
        <f>IGD56/Справочно!IGC$5*1000000</f>
        <v>#DIV/0!</v>
      </c>
      <c r="IGE57" s="27" t="e">
        <f>IGE56/Справочно!IGD$5*1000000</f>
        <v>#DIV/0!</v>
      </c>
      <c r="IGF57" s="27" t="e">
        <f>IGF56/Справочно!IGE$5*1000000</f>
        <v>#DIV/0!</v>
      </c>
      <c r="IGG57" s="27" t="e">
        <f>IGG56/Справочно!IGF$5*1000000</f>
        <v>#DIV/0!</v>
      </c>
      <c r="IGH57" s="27" t="e">
        <f>IGH56/Справочно!IGG$5*1000000</f>
        <v>#DIV/0!</v>
      </c>
      <c r="IGI57" s="27" t="e">
        <f>IGI56/Справочно!IGH$5*1000000</f>
        <v>#DIV/0!</v>
      </c>
      <c r="IGJ57" s="27" t="e">
        <f>IGJ56/Справочно!IGI$5*1000000</f>
        <v>#DIV/0!</v>
      </c>
      <c r="IGK57" s="27" t="e">
        <f>IGK56/Справочно!IGJ$5*1000000</f>
        <v>#DIV/0!</v>
      </c>
      <c r="IGL57" s="27" t="e">
        <f>IGL56/Справочно!IGK$5*1000000</f>
        <v>#DIV/0!</v>
      </c>
      <c r="IGM57" s="27" t="e">
        <f>IGM56/Справочно!IGL$5*1000000</f>
        <v>#DIV/0!</v>
      </c>
      <c r="IGN57" s="27" t="e">
        <f>IGN56/Справочно!IGM$5*1000000</f>
        <v>#DIV/0!</v>
      </c>
      <c r="IGO57" s="27" t="e">
        <f>IGO56/Справочно!IGN$5*1000000</f>
        <v>#DIV/0!</v>
      </c>
      <c r="IGP57" s="27" t="e">
        <f>IGP56/Справочно!IGO$5*1000000</f>
        <v>#DIV/0!</v>
      </c>
      <c r="IGQ57" s="27" t="e">
        <f>IGQ56/Справочно!IGP$5*1000000</f>
        <v>#DIV/0!</v>
      </c>
      <c r="IGR57" s="27" t="e">
        <f>IGR56/Справочно!IGQ$5*1000000</f>
        <v>#DIV/0!</v>
      </c>
      <c r="IGS57" s="27" t="e">
        <f>IGS56/Справочно!IGR$5*1000000</f>
        <v>#DIV/0!</v>
      </c>
      <c r="IGT57" s="27" t="e">
        <f>IGT56/Справочно!IGS$5*1000000</f>
        <v>#DIV/0!</v>
      </c>
      <c r="IGU57" s="27" t="e">
        <f>IGU56/Справочно!IGT$5*1000000</f>
        <v>#DIV/0!</v>
      </c>
      <c r="IGV57" s="27" t="e">
        <f>IGV56/Справочно!IGU$5*1000000</f>
        <v>#DIV/0!</v>
      </c>
      <c r="IGW57" s="27" t="e">
        <f>IGW56/Справочно!IGV$5*1000000</f>
        <v>#DIV/0!</v>
      </c>
      <c r="IGX57" s="27" t="e">
        <f>IGX56/Справочно!IGW$5*1000000</f>
        <v>#DIV/0!</v>
      </c>
      <c r="IGY57" s="27" t="e">
        <f>IGY56/Справочно!IGX$5*1000000</f>
        <v>#DIV/0!</v>
      </c>
      <c r="IGZ57" s="27" t="e">
        <f>IGZ56/Справочно!IGY$5*1000000</f>
        <v>#DIV/0!</v>
      </c>
      <c r="IHA57" s="27" t="e">
        <f>IHA56/Справочно!IGZ$5*1000000</f>
        <v>#DIV/0!</v>
      </c>
      <c r="IHB57" s="27" t="e">
        <f>IHB56/Справочно!IHA$5*1000000</f>
        <v>#DIV/0!</v>
      </c>
      <c r="IHC57" s="27" t="e">
        <f>IHC56/Справочно!IHB$5*1000000</f>
        <v>#DIV/0!</v>
      </c>
      <c r="IHD57" s="27" t="e">
        <f>IHD56/Справочно!IHC$5*1000000</f>
        <v>#DIV/0!</v>
      </c>
      <c r="IHE57" s="27" t="e">
        <f>IHE56/Справочно!IHD$5*1000000</f>
        <v>#DIV/0!</v>
      </c>
      <c r="IHF57" s="27" t="e">
        <f>IHF56/Справочно!IHE$5*1000000</f>
        <v>#DIV/0!</v>
      </c>
      <c r="IHG57" s="27" t="e">
        <f>IHG56/Справочно!IHF$5*1000000</f>
        <v>#DIV/0!</v>
      </c>
      <c r="IHH57" s="27" t="e">
        <f>IHH56/Справочно!IHG$5*1000000</f>
        <v>#DIV/0!</v>
      </c>
      <c r="IHI57" s="27" t="e">
        <f>IHI56/Справочно!IHH$5*1000000</f>
        <v>#DIV/0!</v>
      </c>
      <c r="IHJ57" s="27" t="e">
        <f>IHJ56/Справочно!IHI$5*1000000</f>
        <v>#DIV/0!</v>
      </c>
      <c r="IHK57" s="27" t="e">
        <f>IHK56/Справочно!IHJ$5*1000000</f>
        <v>#DIV/0!</v>
      </c>
      <c r="IHL57" s="27" t="e">
        <f>IHL56/Справочно!IHK$5*1000000</f>
        <v>#DIV/0!</v>
      </c>
      <c r="IHM57" s="27" t="e">
        <f>IHM56/Справочно!IHL$5*1000000</f>
        <v>#DIV/0!</v>
      </c>
      <c r="IHN57" s="27" t="e">
        <f>IHN56/Справочно!IHM$5*1000000</f>
        <v>#DIV/0!</v>
      </c>
      <c r="IHO57" s="27" t="e">
        <f>IHO56/Справочно!IHN$5*1000000</f>
        <v>#DIV/0!</v>
      </c>
      <c r="IHP57" s="27" t="e">
        <f>IHP56/Справочно!IHO$5*1000000</f>
        <v>#DIV/0!</v>
      </c>
      <c r="IHQ57" s="27" t="e">
        <f>IHQ56/Справочно!IHP$5*1000000</f>
        <v>#DIV/0!</v>
      </c>
      <c r="IHR57" s="27" t="e">
        <f>IHR56/Справочно!IHQ$5*1000000</f>
        <v>#DIV/0!</v>
      </c>
      <c r="IHS57" s="27" t="e">
        <f>IHS56/Справочно!IHR$5*1000000</f>
        <v>#DIV/0!</v>
      </c>
      <c r="IHT57" s="27" t="e">
        <f>IHT56/Справочно!IHS$5*1000000</f>
        <v>#DIV/0!</v>
      </c>
      <c r="IHU57" s="27" t="e">
        <f>IHU56/Справочно!IHT$5*1000000</f>
        <v>#DIV/0!</v>
      </c>
      <c r="IHV57" s="27" t="e">
        <f>IHV56/Справочно!IHU$5*1000000</f>
        <v>#DIV/0!</v>
      </c>
      <c r="IHW57" s="27" t="e">
        <f>IHW56/Справочно!IHV$5*1000000</f>
        <v>#DIV/0!</v>
      </c>
      <c r="IHX57" s="27" t="e">
        <f>IHX56/Справочно!IHW$5*1000000</f>
        <v>#DIV/0!</v>
      </c>
      <c r="IHY57" s="27" t="e">
        <f>IHY56/Справочно!IHX$5*1000000</f>
        <v>#DIV/0!</v>
      </c>
      <c r="IHZ57" s="27" t="e">
        <f>IHZ56/Справочно!IHY$5*1000000</f>
        <v>#DIV/0!</v>
      </c>
      <c r="IIA57" s="27" t="e">
        <f>IIA56/Справочно!IHZ$5*1000000</f>
        <v>#DIV/0!</v>
      </c>
      <c r="IIB57" s="27" t="e">
        <f>IIB56/Справочно!IIA$5*1000000</f>
        <v>#DIV/0!</v>
      </c>
      <c r="IIC57" s="27" t="e">
        <f>IIC56/Справочно!IIB$5*1000000</f>
        <v>#DIV/0!</v>
      </c>
      <c r="IID57" s="27" t="e">
        <f>IID56/Справочно!IIC$5*1000000</f>
        <v>#DIV/0!</v>
      </c>
      <c r="IIE57" s="27" t="e">
        <f>IIE56/Справочно!IID$5*1000000</f>
        <v>#DIV/0!</v>
      </c>
      <c r="IIF57" s="27" t="e">
        <f>IIF56/Справочно!IIE$5*1000000</f>
        <v>#DIV/0!</v>
      </c>
      <c r="IIG57" s="27" t="e">
        <f>IIG56/Справочно!IIF$5*1000000</f>
        <v>#DIV/0!</v>
      </c>
      <c r="IIH57" s="27" t="e">
        <f>IIH56/Справочно!IIG$5*1000000</f>
        <v>#DIV/0!</v>
      </c>
      <c r="III57" s="27" t="e">
        <f>III56/Справочно!IIH$5*1000000</f>
        <v>#DIV/0!</v>
      </c>
      <c r="IIJ57" s="27" t="e">
        <f>IIJ56/Справочно!III$5*1000000</f>
        <v>#DIV/0!</v>
      </c>
      <c r="IIK57" s="27" t="e">
        <f>IIK56/Справочно!IIJ$5*1000000</f>
        <v>#DIV/0!</v>
      </c>
      <c r="IIL57" s="27" t="e">
        <f>IIL56/Справочно!IIK$5*1000000</f>
        <v>#DIV/0!</v>
      </c>
      <c r="IIM57" s="27" t="e">
        <f>IIM56/Справочно!IIL$5*1000000</f>
        <v>#DIV/0!</v>
      </c>
      <c r="IIN57" s="27" t="e">
        <f>IIN56/Справочно!IIM$5*1000000</f>
        <v>#DIV/0!</v>
      </c>
      <c r="IIO57" s="27" t="e">
        <f>IIO56/Справочно!IIN$5*1000000</f>
        <v>#DIV/0!</v>
      </c>
      <c r="IIP57" s="27" t="e">
        <f>IIP56/Справочно!IIO$5*1000000</f>
        <v>#DIV/0!</v>
      </c>
      <c r="IIQ57" s="27" t="e">
        <f>IIQ56/Справочно!IIP$5*1000000</f>
        <v>#DIV/0!</v>
      </c>
      <c r="IIR57" s="27" t="e">
        <f>IIR56/Справочно!IIQ$5*1000000</f>
        <v>#DIV/0!</v>
      </c>
      <c r="IIS57" s="27" t="e">
        <f>IIS56/Справочно!IIR$5*1000000</f>
        <v>#DIV/0!</v>
      </c>
      <c r="IIT57" s="27" t="e">
        <f>IIT56/Справочно!IIS$5*1000000</f>
        <v>#DIV/0!</v>
      </c>
      <c r="IIU57" s="27" t="e">
        <f>IIU56/Справочно!IIT$5*1000000</f>
        <v>#DIV/0!</v>
      </c>
      <c r="IIV57" s="27" t="e">
        <f>IIV56/Справочно!IIU$5*1000000</f>
        <v>#DIV/0!</v>
      </c>
      <c r="IIW57" s="27" t="e">
        <f>IIW56/Справочно!IIV$5*1000000</f>
        <v>#DIV/0!</v>
      </c>
      <c r="IIX57" s="27" t="e">
        <f>IIX56/Справочно!IIW$5*1000000</f>
        <v>#DIV/0!</v>
      </c>
      <c r="IIY57" s="27" t="e">
        <f>IIY56/Справочно!IIX$5*1000000</f>
        <v>#DIV/0!</v>
      </c>
      <c r="IIZ57" s="27" t="e">
        <f>IIZ56/Справочно!IIY$5*1000000</f>
        <v>#DIV/0!</v>
      </c>
      <c r="IJA57" s="27" t="e">
        <f>IJA56/Справочно!IIZ$5*1000000</f>
        <v>#DIV/0!</v>
      </c>
      <c r="IJB57" s="27" t="e">
        <f>IJB56/Справочно!IJA$5*1000000</f>
        <v>#DIV/0!</v>
      </c>
      <c r="IJC57" s="27" t="e">
        <f>IJC56/Справочно!IJB$5*1000000</f>
        <v>#DIV/0!</v>
      </c>
      <c r="IJD57" s="27" t="e">
        <f>IJD56/Справочно!IJC$5*1000000</f>
        <v>#DIV/0!</v>
      </c>
      <c r="IJE57" s="27" t="e">
        <f>IJE56/Справочно!IJD$5*1000000</f>
        <v>#DIV/0!</v>
      </c>
      <c r="IJF57" s="27" t="e">
        <f>IJF56/Справочно!IJE$5*1000000</f>
        <v>#DIV/0!</v>
      </c>
      <c r="IJG57" s="27" t="e">
        <f>IJG56/Справочно!IJF$5*1000000</f>
        <v>#DIV/0!</v>
      </c>
      <c r="IJH57" s="27" t="e">
        <f>IJH56/Справочно!IJG$5*1000000</f>
        <v>#DIV/0!</v>
      </c>
      <c r="IJI57" s="27" t="e">
        <f>IJI56/Справочно!IJH$5*1000000</f>
        <v>#DIV/0!</v>
      </c>
      <c r="IJJ57" s="27" t="e">
        <f>IJJ56/Справочно!IJI$5*1000000</f>
        <v>#DIV/0!</v>
      </c>
      <c r="IJK57" s="27" t="e">
        <f>IJK56/Справочно!IJJ$5*1000000</f>
        <v>#DIV/0!</v>
      </c>
      <c r="IJL57" s="27" t="e">
        <f>IJL56/Справочно!IJK$5*1000000</f>
        <v>#DIV/0!</v>
      </c>
      <c r="IJM57" s="27" t="e">
        <f>IJM56/Справочно!IJL$5*1000000</f>
        <v>#DIV/0!</v>
      </c>
      <c r="IJN57" s="27" t="e">
        <f>IJN56/Справочно!IJM$5*1000000</f>
        <v>#DIV/0!</v>
      </c>
      <c r="IJO57" s="27" t="e">
        <f>IJO56/Справочно!IJN$5*1000000</f>
        <v>#DIV/0!</v>
      </c>
      <c r="IJP57" s="27" t="e">
        <f>IJP56/Справочно!IJO$5*1000000</f>
        <v>#DIV/0!</v>
      </c>
      <c r="IJQ57" s="27" t="e">
        <f>IJQ56/Справочно!IJP$5*1000000</f>
        <v>#DIV/0!</v>
      </c>
      <c r="IJR57" s="27" t="e">
        <f>IJR56/Справочно!IJQ$5*1000000</f>
        <v>#DIV/0!</v>
      </c>
      <c r="IJS57" s="27" t="e">
        <f>IJS56/Справочно!IJR$5*1000000</f>
        <v>#DIV/0!</v>
      </c>
      <c r="IJT57" s="27" t="e">
        <f>IJT56/Справочно!IJS$5*1000000</f>
        <v>#DIV/0!</v>
      </c>
      <c r="IJU57" s="27" t="e">
        <f>IJU56/Справочно!IJT$5*1000000</f>
        <v>#DIV/0!</v>
      </c>
      <c r="IJV57" s="27" t="e">
        <f>IJV56/Справочно!IJU$5*1000000</f>
        <v>#DIV/0!</v>
      </c>
      <c r="IJW57" s="27" t="e">
        <f>IJW56/Справочно!IJV$5*1000000</f>
        <v>#DIV/0!</v>
      </c>
      <c r="IJX57" s="27" t="e">
        <f>IJX56/Справочно!IJW$5*1000000</f>
        <v>#DIV/0!</v>
      </c>
      <c r="IJY57" s="27" t="e">
        <f>IJY56/Справочно!IJX$5*1000000</f>
        <v>#DIV/0!</v>
      </c>
      <c r="IJZ57" s="27" t="e">
        <f>IJZ56/Справочно!IJY$5*1000000</f>
        <v>#DIV/0!</v>
      </c>
      <c r="IKA57" s="27" t="e">
        <f>IKA56/Справочно!IJZ$5*1000000</f>
        <v>#DIV/0!</v>
      </c>
      <c r="IKB57" s="27" t="e">
        <f>IKB56/Справочно!IKA$5*1000000</f>
        <v>#DIV/0!</v>
      </c>
      <c r="IKC57" s="27" t="e">
        <f>IKC56/Справочно!IKB$5*1000000</f>
        <v>#DIV/0!</v>
      </c>
      <c r="IKD57" s="27" t="e">
        <f>IKD56/Справочно!IKC$5*1000000</f>
        <v>#DIV/0!</v>
      </c>
      <c r="IKE57" s="27" t="e">
        <f>IKE56/Справочно!IKD$5*1000000</f>
        <v>#DIV/0!</v>
      </c>
      <c r="IKF57" s="27" t="e">
        <f>IKF56/Справочно!IKE$5*1000000</f>
        <v>#DIV/0!</v>
      </c>
      <c r="IKG57" s="27" t="e">
        <f>IKG56/Справочно!IKF$5*1000000</f>
        <v>#DIV/0!</v>
      </c>
      <c r="IKH57" s="27" t="e">
        <f>IKH56/Справочно!IKG$5*1000000</f>
        <v>#DIV/0!</v>
      </c>
      <c r="IKI57" s="27" t="e">
        <f>IKI56/Справочно!IKH$5*1000000</f>
        <v>#DIV/0!</v>
      </c>
      <c r="IKJ57" s="27" t="e">
        <f>IKJ56/Справочно!IKI$5*1000000</f>
        <v>#DIV/0!</v>
      </c>
      <c r="IKK57" s="27" t="e">
        <f>IKK56/Справочно!IKJ$5*1000000</f>
        <v>#DIV/0!</v>
      </c>
      <c r="IKL57" s="27" t="e">
        <f>IKL56/Справочно!IKK$5*1000000</f>
        <v>#DIV/0!</v>
      </c>
      <c r="IKM57" s="27" t="e">
        <f>IKM56/Справочно!IKL$5*1000000</f>
        <v>#DIV/0!</v>
      </c>
      <c r="IKN57" s="27" t="e">
        <f>IKN56/Справочно!IKM$5*1000000</f>
        <v>#DIV/0!</v>
      </c>
      <c r="IKO57" s="27" t="e">
        <f>IKO56/Справочно!IKN$5*1000000</f>
        <v>#DIV/0!</v>
      </c>
      <c r="IKP57" s="27" t="e">
        <f>IKP56/Справочно!IKO$5*1000000</f>
        <v>#DIV/0!</v>
      </c>
      <c r="IKQ57" s="27" t="e">
        <f>IKQ56/Справочно!IKP$5*1000000</f>
        <v>#DIV/0!</v>
      </c>
      <c r="IKR57" s="27" t="e">
        <f>IKR56/Справочно!IKQ$5*1000000</f>
        <v>#DIV/0!</v>
      </c>
      <c r="IKS57" s="27" t="e">
        <f>IKS56/Справочно!IKR$5*1000000</f>
        <v>#DIV/0!</v>
      </c>
      <c r="IKT57" s="27" t="e">
        <f>IKT56/Справочно!IKS$5*1000000</f>
        <v>#DIV/0!</v>
      </c>
      <c r="IKU57" s="27" t="e">
        <f>IKU56/Справочно!IKT$5*1000000</f>
        <v>#DIV/0!</v>
      </c>
      <c r="IKV57" s="27" t="e">
        <f>IKV56/Справочно!IKU$5*1000000</f>
        <v>#DIV/0!</v>
      </c>
      <c r="IKW57" s="27" t="e">
        <f>IKW56/Справочно!IKV$5*1000000</f>
        <v>#DIV/0!</v>
      </c>
      <c r="IKX57" s="27" t="e">
        <f>IKX56/Справочно!IKW$5*1000000</f>
        <v>#DIV/0!</v>
      </c>
      <c r="IKY57" s="27" t="e">
        <f>IKY56/Справочно!IKX$5*1000000</f>
        <v>#DIV/0!</v>
      </c>
      <c r="IKZ57" s="27" t="e">
        <f>IKZ56/Справочно!IKY$5*1000000</f>
        <v>#DIV/0!</v>
      </c>
      <c r="ILA57" s="27" t="e">
        <f>ILA56/Справочно!IKZ$5*1000000</f>
        <v>#DIV/0!</v>
      </c>
      <c r="ILB57" s="27" t="e">
        <f>ILB56/Справочно!ILA$5*1000000</f>
        <v>#DIV/0!</v>
      </c>
      <c r="ILC57" s="27" t="e">
        <f>ILC56/Справочно!ILB$5*1000000</f>
        <v>#DIV/0!</v>
      </c>
      <c r="ILD57" s="27" t="e">
        <f>ILD56/Справочно!ILC$5*1000000</f>
        <v>#DIV/0!</v>
      </c>
      <c r="ILE57" s="27" t="e">
        <f>ILE56/Справочно!ILD$5*1000000</f>
        <v>#DIV/0!</v>
      </c>
      <c r="ILF57" s="27" t="e">
        <f>ILF56/Справочно!ILE$5*1000000</f>
        <v>#DIV/0!</v>
      </c>
      <c r="ILG57" s="27" t="e">
        <f>ILG56/Справочно!ILF$5*1000000</f>
        <v>#DIV/0!</v>
      </c>
      <c r="ILH57" s="27" t="e">
        <f>ILH56/Справочно!ILG$5*1000000</f>
        <v>#DIV/0!</v>
      </c>
      <c r="ILI57" s="27" t="e">
        <f>ILI56/Справочно!ILH$5*1000000</f>
        <v>#DIV/0!</v>
      </c>
      <c r="ILJ57" s="27" t="e">
        <f>ILJ56/Справочно!ILI$5*1000000</f>
        <v>#DIV/0!</v>
      </c>
      <c r="ILK57" s="27" t="e">
        <f>ILK56/Справочно!ILJ$5*1000000</f>
        <v>#DIV/0!</v>
      </c>
      <c r="ILL57" s="27" t="e">
        <f>ILL56/Справочно!ILK$5*1000000</f>
        <v>#DIV/0!</v>
      </c>
      <c r="ILM57" s="27" t="e">
        <f>ILM56/Справочно!ILL$5*1000000</f>
        <v>#DIV/0!</v>
      </c>
      <c r="ILN57" s="27" t="e">
        <f>ILN56/Справочно!ILM$5*1000000</f>
        <v>#DIV/0!</v>
      </c>
      <c r="ILO57" s="27" t="e">
        <f>ILO56/Справочно!ILN$5*1000000</f>
        <v>#DIV/0!</v>
      </c>
      <c r="ILP57" s="27" t="e">
        <f>ILP56/Справочно!ILO$5*1000000</f>
        <v>#DIV/0!</v>
      </c>
      <c r="ILQ57" s="27" t="e">
        <f>ILQ56/Справочно!ILP$5*1000000</f>
        <v>#DIV/0!</v>
      </c>
      <c r="ILR57" s="27" t="e">
        <f>ILR56/Справочно!ILQ$5*1000000</f>
        <v>#DIV/0!</v>
      </c>
      <c r="ILS57" s="27" t="e">
        <f>ILS56/Справочно!ILR$5*1000000</f>
        <v>#DIV/0!</v>
      </c>
      <c r="ILT57" s="27" t="e">
        <f>ILT56/Справочно!ILS$5*1000000</f>
        <v>#DIV/0!</v>
      </c>
      <c r="ILU57" s="27" t="e">
        <f>ILU56/Справочно!ILT$5*1000000</f>
        <v>#DIV/0!</v>
      </c>
      <c r="ILV57" s="27" t="e">
        <f>ILV56/Справочно!ILU$5*1000000</f>
        <v>#DIV/0!</v>
      </c>
      <c r="ILW57" s="27" t="e">
        <f>ILW56/Справочно!ILV$5*1000000</f>
        <v>#DIV/0!</v>
      </c>
      <c r="ILX57" s="27" t="e">
        <f>ILX56/Справочно!ILW$5*1000000</f>
        <v>#DIV/0!</v>
      </c>
      <c r="ILY57" s="27" t="e">
        <f>ILY56/Справочно!ILX$5*1000000</f>
        <v>#DIV/0!</v>
      </c>
      <c r="ILZ57" s="27" t="e">
        <f>ILZ56/Справочно!ILY$5*1000000</f>
        <v>#DIV/0!</v>
      </c>
      <c r="IMA57" s="27" t="e">
        <f>IMA56/Справочно!ILZ$5*1000000</f>
        <v>#DIV/0!</v>
      </c>
      <c r="IMB57" s="27" t="e">
        <f>IMB56/Справочно!IMA$5*1000000</f>
        <v>#DIV/0!</v>
      </c>
      <c r="IMC57" s="27" t="e">
        <f>IMC56/Справочно!IMB$5*1000000</f>
        <v>#DIV/0!</v>
      </c>
      <c r="IMD57" s="27" t="e">
        <f>IMD56/Справочно!IMC$5*1000000</f>
        <v>#DIV/0!</v>
      </c>
      <c r="IME57" s="27" t="e">
        <f>IME56/Справочно!IMD$5*1000000</f>
        <v>#DIV/0!</v>
      </c>
      <c r="IMF57" s="27" t="e">
        <f>IMF56/Справочно!IME$5*1000000</f>
        <v>#DIV/0!</v>
      </c>
      <c r="IMG57" s="27" t="e">
        <f>IMG56/Справочно!IMF$5*1000000</f>
        <v>#DIV/0!</v>
      </c>
      <c r="IMH57" s="27" t="e">
        <f>IMH56/Справочно!IMG$5*1000000</f>
        <v>#DIV/0!</v>
      </c>
      <c r="IMI57" s="27" t="e">
        <f>IMI56/Справочно!IMH$5*1000000</f>
        <v>#DIV/0!</v>
      </c>
      <c r="IMJ57" s="27" t="e">
        <f>IMJ56/Справочно!IMI$5*1000000</f>
        <v>#DIV/0!</v>
      </c>
      <c r="IMK57" s="27" t="e">
        <f>IMK56/Справочно!IMJ$5*1000000</f>
        <v>#DIV/0!</v>
      </c>
      <c r="IML57" s="27" t="e">
        <f>IML56/Справочно!IMK$5*1000000</f>
        <v>#DIV/0!</v>
      </c>
      <c r="IMM57" s="27" t="e">
        <f>IMM56/Справочно!IML$5*1000000</f>
        <v>#DIV/0!</v>
      </c>
      <c r="IMN57" s="27" t="e">
        <f>IMN56/Справочно!IMM$5*1000000</f>
        <v>#DIV/0!</v>
      </c>
      <c r="IMO57" s="27" t="e">
        <f>IMO56/Справочно!IMN$5*1000000</f>
        <v>#DIV/0!</v>
      </c>
      <c r="IMP57" s="27" t="e">
        <f>IMP56/Справочно!IMO$5*1000000</f>
        <v>#DIV/0!</v>
      </c>
      <c r="IMQ57" s="27" t="e">
        <f>IMQ56/Справочно!IMP$5*1000000</f>
        <v>#DIV/0!</v>
      </c>
      <c r="IMR57" s="27" t="e">
        <f>IMR56/Справочно!IMQ$5*1000000</f>
        <v>#DIV/0!</v>
      </c>
      <c r="IMS57" s="27" t="e">
        <f>IMS56/Справочно!IMR$5*1000000</f>
        <v>#DIV/0!</v>
      </c>
      <c r="IMT57" s="27" t="e">
        <f>IMT56/Справочно!IMS$5*1000000</f>
        <v>#DIV/0!</v>
      </c>
      <c r="IMU57" s="27" t="e">
        <f>IMU56/Справочно!IMT$5*1000000</f>
        <v>#DIV/0!</v>
      </c>
      <c r="IMV57" s="27" t="e">
        <f>IMV56/Справочно!IMU$5*1000000</f>
        <v>#DIV/0!</v>
      </c>
      <c r="IMW57" s="27" t="e">
        <f>IMW56/Справочно!IMV$5*1000000</f>
        <v>#DIV/0!</v>
      </c>
      <c r="IMX57" s="27" t="e">
        <f>IMX56/Справочно!IMW$5*1000000</f>
        <v>#DIV/0!</v>
      </c>
      <c r="IMY57" s="27" t="e">
        <f>IMY56/Справочно!IMX$5*1000000</f>
        <v>#DIV/0!</v>
      </c>
      <c r="IMZ57" s="27" t="e">
        <f>IMZ56/Справочно!IMY$5*1000000</f>
        <v>#DIV/0!</v>
      </c>
      <c r="INA57" s="27" t="e">
        <f>INA56/Справочно!IMZ$5*1000000</f>
        <v>#DIV/0!</v>
      </c>
      <c r="INB57" s="27" t="e">
        <f>INB56/Справочно!INA$5*1000000</f>
        <v>#DIV/0!</v>
      </c>
      <c r="INC57" s="27" t="e">
        <f>INC56/Справочно!INB$5*1000000</f>
        <v>#DIV/0!</v>
      </c>
      <c r="IND57" s="27" t="e">
        <f>IND56/Справочно!INC$5*1000000</f>
        <v>#DIV/0!</v>
      </c>
      <c r="INE57" s="27" t="e">
        <f>INE56/Справочно!IND$5*1000000</f>
        <v>#DIV/0!</v>
      </c>
      <c r="INF57" s="27" t="e">
        <f>INF56/Справочно!INE$5*1000000</f>
        <v>#DIV/0!</v>
      </c>
      <c r="ING57" s="27" t="e">
        <f>ING56/Справочно!INF$5*1000000</f>
        <v>#DIV/0!</v>
      </c>
      <c r="INH57" s="27" t="e">
        <f>INH56/Справочно!ING$5*1000000</f>
        <v>#DIV/0!</v>
      </c>
      <c r="INI57" s="27" t="e">
        <f>INI56/Справочно!INH$5*1000000</f>
        <v>#DIV/0!</v>
      </c>
      <c r="INJ57" s="27" t="e">
        <f>INJ56/Справочно!INI$5*1000000</f>
        <v>#DIV/0!</v>
      </c>
      <c r="INK57" s="27" t="e">
        <f>INK56/Справочно!INJ$5*1000000</f>
        <v>#DIV/0!</v>
      </c>
      <c r="INL57" s="27" t="e">
        <f>INL56/Справочно!INK$5*1000000</f>
        <v>#DIV/0!</v>
      </c>
      <c r="INM57" s="27" t="e">
        <f>INM56/Справочно!INL$5*1000000</f>
        <v>#DIV/0!</v>
      </c>
      <c r="INN57" s="27" t="e">
        <f>INN56/Справочно!INM$5*1000000</f>
        <v>#DIV/0!</v>
      </c>
      <c r="INO57" s="27" t="e">
        <f>INO56/Справочно!INN$5*1000000</f>
        <v>#DIV/0!</v>
      </c>
      <c r="INP57" s="27" t="e">
        <f>INP56/Справочно!INO$5*1000000</f>
        <v>#DIV/0!</v>
      </c>
      <c r="INQ57" s="27" t="e">
        <f>INQ56/Справочно!INP$5*1000000</f>
        <v>#DIV/0!</v>
      </c>
      <c r="INR57" s="27" t="e">
        <f>INR56/Справочно!INQ$5*1000000</f>
        <v>#DIV/0!</v>
      </c>
      <c r="INS57" s="27" t="e">
        <f>INS56/Справочно!INR$5*1000000</f>
        <v>#DIV/0!</v>
      </c>
      <c r="INT57" s="27" t="e">
        <f>INT56/Справочно!INS$5*1000000</f>
        <v>#DIV/0!</v>
      </c>
      <c r="INU57" s="27" t="e">
        <f>INU56/Справочно!INT$5*1000000</f>
        <v>#DIV/0!</v>
      </c>
      <c r="INV57" s="27" t="e">
        <f>INV56/Справочно!INU$5*1000000</f>
        <v>#DIV/0!</v>
      </c>
      <c r="INW57" s="27" t="e">
        <f>INW56/Справочно!INV$5*1000000</f>
        <v>#DIV/0!</v>
      </c>
      <c r="INX57" s="27" t="e">
        <f>INX56/Справочно!INW$5*1000000</f>
        <v>#DIV/0!</v>
      </c>
      <c r="INY57" s="27" t="e">
        <f>INY56/Справочно!INX$5*1000000</f>
        <v>#DIV/0!</v>
      </c>
      <c r="INZ57" s="27" t="e">
        <f>INZ56/Справочно!INY$5*1000000</f>
        <v>#DIV/0!</v>
      </c>
      <c r="IOA57" s="27" t="e">
        <f>IOA56/Справочно!INZ$5*1000000</f>
        <v>#DIV/0!</v>
      </c>
      <c r="IOB57" s="27" t="e">
        <f>IOB56/Справочно!IOA$5*1000000</f>
        <v>#DIV/0!</v>
      </c>
      <c r="IOC57" s="27" t="e">
        <f>IOC56/Справочно!IOB$5*1000000</f>
        <v>#DIV/0!</v>
      </c>
      <c r="IOD57" s="27" t="e">
        <f>IOD56/Справочно!IOC$5*1000000</f>
        <v>#DIV/0!</v>
      </c>
      <c r="IOE57" s="27" t="e">
        <f>IOE56/Справочно!IOD$5*1000000</f>
        <v>#DIV/0!</v>
      </c>
      <c r="IOF57" s="27" t="e">
        <f>IOF56/Справочно!IOE$5*1000000</f>
        <v>#DIV/0!</v>
      </c>
      <c r="IOG57" s="27" t="e">
        <f>IOG56/Справочно!IOF$5*1000000</f>
        <v>#DIV/0!</v>
      </c>
      <c r="IOH57" s="27" t="e">
        <f>IOH56/Справочно!IOG$5*1000000</f>
        <v>#DIV/0!</v>
      </c>
      <c r="IOI57" s="27" t="e">
        <f>IOI56/Справочно!IOH$5*1000000</f>
        <v>#DIV/0!</v>
      </c>
      <c r="IOJ57" s="27" t="e">
        <f>IOJ56/Справочно!IOI$5*1000000</f>
        <v>#DIV/0!</v>
      </c>
      <c r="IOK57" s="27" t="e">
        <f>IOK56/Справочно!IOJ$5*1000000</f>
        <v>#DIV/0!</v>
      </c>
      <c r="IOL57" s="27" t="e">
        <f>IOL56/Справочно!IOK$5*1000000</f>
        <v>#DIV/0!</v>
      </c>
      <c r="IOM57" s="27" t="e">
        <f>IOM56/Справочно!IOL$5*1000000</f>
        <v>#DIV/0!</v>
      </c>
      <c r="ION57" s="27" t="e">
        <f>ION56/Справочно!IOM$5*1000000</f>
        <v>#DIV/0!</v>
      </c>
      <c r="IOO57" s="27" t="e">
        <f>IOO56/Справочно!ION$5*1000000</f>
        <v>#DIV/0!</v>
      </c>
      <c r="IOP57" s="27" t="e">
        <f>IOP56/Справочно!IOO$5*1000000</f>
        <v>#DIV/0!</v>
      </c>
      <c r="IOQ57" s="27" t="e">
        <f>IOQ56/Справочно!IOP$5*1000000</f>
        <v>#DIV/0!</v>
      </c>
      <c r="IOR57" s="27" t="e">
        <f>IOR56/Справочно!IOQ$5*1000000</f>
        <v>#DIV/0!</v>
      </c>
      <c r="IOS57" s="27" t="e">
        <f>IOS56/Справочно!IOR$5*1000000</f>
        <v>#DIV/0!</v>
      </c>
      <c r="IOT57" s="27" t="e">
        <f>IOT56/Справочно!IOS$5*1000000</f>
        <v>#DIV/0!</v>
      </c>
      <c r="IOU57" s="27" t="e">
        <f>IOU56/Справочно!IOT$5*1000000</f>
        <v>#DIV/0!</v>
      </c>
      <c r="IOV57" s="27" t="e">
        <f>IOV56/Справочно!IOU$5*1000000</f>
        <v>#DIV/0!</v>
      </c>
      <c r="IOW57" s="27" t="e">
        <f>IOW56/Справочно!IOV$5*1000000</f>
        <v>#DIV/0!</v>
      </c>
      <c r="IOX57" s="27" t="e">
        <f>IOX56/Справочно!IOW$5*1000000</f>
        <v>#DIV/0!</v>
      </c>
      <c r="IOY57" s="27" t="e">
        <f>IOY56/Справочно!IOX$5*1000000</f>
        <v>#DIV/0!</v>
      </c>
      <c r="IOZ57" s="27" t="e">
        <f>IOZ56/Справочно!IOY$5*1000000</f>
        <v>#DIV/0!</v>
      </c>
      <c r="IPA57" s="27" t="e">
        <f>IPA56/Справочно!IOZ$5*1000000</f>
        <v>#DIV/0!</v>
      </c>
      <c r="IPB57" s="27" t="e">
        <f>IPB56/Справочно!IPA$5*1000000</f>
        <v>#DIV/0!</v>
      </c>
      <c r="IPC57" s="27" t="e">
        <f>IPC56/Справочно!IPB$5*1000000</f>
        <v>#DIV/0!</v>
      </c>
      <c r="IPD57" s="27" t="e">
        <f>IPD56/Справочно!IPC$5*1000000</f>
        <v>#DIV/0!</v>
      </c>
      <c r="IPE57" s="27" t="e">
        <f>IPE56/Справочно!IPD$5*1000000</f>
        <v>#DIV/0!</v>
      </c>
      <c r="IPF57" s="27" t="e">
        <f>IPF56/Справочно!IPE$5*1000000</f>
        <v>#DIV/0!</v>
      </c>
      <c r="IPG57" s="27" t="e">
        <f>IPG56/Справочно!IPF$5*1000000</f>
        <v>#DIV/0!</v>
      </c>
      <c r="IPH57" s="27" t="e">
        <f>IPH56/Справочно!IPG$5*1000000</f>
        <v>#DIV/0!</v>
      </c>
      <c r="IPI57" s="27" t="e">
        <f>IPI56/Справочно!IPH$5*1000000</f>
        <v>#DIV/0!</v>
      </c>
      <c r="IPJ57" s="27" t="e">
        <f>IPJ56/Справочно!IPI$5*1000000</f>
        <v>#DIV/0!</v>
      </c>
      <c r="IPK57" s="27" t="e">
        <f>IPK56/Справочно!IPJ$5*1000000</f>
        <v>#DIV/0!</v>
      </c>
      <c r="IPL57" s="27" t="e">
        <f>IPL56/Справочно!IPK$5*1000000</f>
        <v>#DIV/0!</v>
      </c>
      <c r="IPM57" s="27" t="e">
        <f>IPM56/Справочно!IPL$5*1000000</f>
        <v>#DIV/0!</v>
      </c>
      <c r="IPN57" s="27" t="e">
        <f>IPN56/Справочно!IPM$5*1000000</f>
        <v>#DIV/0!</v>
      </c>
      <c r="IPO57" s="27" t="e">
        <f>IPO56/Справочно!IPN$5*1000000</f>
        <v>#DIV/0!</v>
      </c>
      <c r="IPP57" s="27" t="e">
        <f>IPP56/Справочно!IPO$5*1000000</f>
        <v>#DIV/0!</v>
      </c>
      <c r="IPQ57" s="27" t="e">
        <f>IPQ56/Справочно!IPP$5*1000000</f>
        <v>#DIV/0!</v>
      </c>
      <c r="IPR57" s="27" t="e">
        <f>IPR56/Справочно!IPQ$5*1000000</f>
        <v>#DIV/0!</v>
      </c>
      <c r="IPS57" s="27" t="e">
        <f>IPS56/Справочно!IPR$5*1000000</f>
        <v>#DIV/0!</v>
      </c>
      <c r="IPT57" s="27" t="e">
        <f>IPT56/Справочно!IPS$5*1000000</f>
        <v>#DIV/0!</v>
      </c>
      <c r="IPU57" s="27" t="e">
        <f>IPU56/Справочно!IPT$5*1000000</f>
        <v>#DIV/0!</v>
      </c>
      <c r="IPV57" s="27" t="e">
        <f>IPV56/Справочно!IPU$5*1000000</f>
        <v>#DIV/0!</v>
      </c>
      <c r="IPW57" s="27" t="e">
        <f>IPW56/Справочно!IPV$5*1000000</f>
        <v>#DIV/0!</v>
      </c>
      <c r="IPX57" s="27" t="e">
        <f>IPX56/Справочно!IPW$5*1000000</f>
        <v>#DIV/0!</v>
      </c>
      <c r="IPY57" s="27" t="e">
        <f>IPY56/Справочно!IPX$5*1000000</f>
        <v>#DIV/0!</v>
      </c>
      <c r="IPZ57" s="27" t="e">
        <f>IPZ56/Справочно!IPY$5*1000000</f>
        <v>#DIV/0!</v>
      </c>
      <c r="IQA57" s="27" t="e">
        <f>IQA56/Справочно!IPZ$5*1000000</f>
        <v>#DIV/0!</v>
      </c>
      <c r="IQB57" s="27" t="e">
        <f>IQB56/Справочно!IQA$5*1000000</f>
        <v>#DIV/0!</v>
      </c>
      <c r="IQC57" s="27" t="e">
        <f>IQC56/Справочно!IQB$5*1000000</f>
        <v>#DIV/0!</v>
      </c>
      <c r="IQD57" s="27" t="e">
        <f>IQD56/Справочно!IQC$5*1000000</f>
        <v>#DIV/0!</v>
      </c>
      <c r="IQE57" s="27" t="e">
        <f>IQE56/Справочно!IQD$5*1000000</f>
        <v>#DIV/0!</v>
      </c>
      <c r="IQF57" s="27" t="e">
        <f>IQF56/Справочно!IQE$5*1000000</f>
        <v>#DIV/0!</v>
      </c>
      <c r="IQG57" s="27" t="e">
        <f>IQG56/Справочно!IQF$5*1000000</f>
        <v>#DIV/0!</v>
      </c>
      <c r="IQH57" s="27" t="e">
        <f>IQH56/Справочно!IQG$5*1000000</f>
        <v>#DIV/0!</v>
      </c>
      <c r="IQI57" s="27" t="e">
        <f>IQI56/Справочно!IQH$5*1000000</f>
        <v>#DIV/0!</v>
      </c>
      <c r="IQJ57" s="27" t="e">
        <f>IQJ56/Справочно!IQI$5*1000000</f>
        <v>#DIV/0!</v>
      </c>
      <c r="IQK57" s="27" t="e">
        <f>IQK56/Справочно!IQJ$5*1000000</f>
        <v>#DIV/0!</v>
      </c>
      <c r="IQL57" s="27" t="e">
        <f>IQL56/Справочно!IQK$5*1000000</f>
        <v>#DIV/0!</v>
      </c>
      <c r="IQM57" s="27" t="e">
        <f>IQM56/Справочно!IQL$5*1000000</f>
        <v>#DIV/0!</v>
      </c>
      <c r="IQN57" s="27" t="e">
        <f>IQN56/Справочно!IQM$5*1000000</f>
        <v>#DIV/0!</v>
      </c>
      <c r="IQO57" s="27" t="e">
        <f>IQO56/Справочно!IQN$5*1000000</f>
        <v>#DIV/0!</v>
      </c>
      <c r="IQP57" s="27" t="e">
        <f>IQP56/Справочно!IQO$5*1000000</f>
        <v>#DIV/0!</v>
      </c>
      <c r="IQQ57" s="27" t="e">
        <f>IQQ56/Справочно!IQP$5*1000000</f>
        <v>#DIV/0!</v>
      </c>
      <c r="IQR57" s="27" t="e">
        <f>IQR56/Справочно!IQQ$5*1000000</f>
        <v>#DIV/0!</v>
      </c>
      <c r="IQS57" s="27" t="e">
        <f>IQS56/Справочно!IQR$5*1000000</f>
        <v>#DIV/0!</v>
      </c>
      <c r="IQT57" s="27" t="e">
        <f>IQT56/Справочно!IQS$5*1000000</f>
        <v>#DIV/0!</v>
      </c>
      <c r="IQU57" s="27" t="e">
        <f>IQU56/Справочно!IQT$5*1000000</f>
        <v>#DIV/0!</v>
      </c>
      <c r="IQV57" s="27" t="e">
        <f>IQV56/Справочно!IQU$5*1000000</f>
        <v>#DIV/0!</v>
      </c>
      <c r="IQW57" s="27" t="e">
        <f>IQW56/Справочно!IQV$5*1000000</f>
        <v>#DIV/0!</v>
      </c>
      <c r="IQX57" s="27" t="e">
        <f>IQX56/Справочно!IQW$5*1000000</f>
        <v>#DIV/0!</v>
      </c>
      <c r="IQY57" s="27" t="e">
        <f>IQY56/Справочно!IQX$5*1000000</f>
        <v>#DIV/0!</v>
      </c>
      <c r="IQZ57" s="27" t="e">
        <f>IQZ56/Справочно!IQY$5*1000000</f>
        <v>#DIV/0!</v>
      </c>
      <c r="IRA57" s="27" t="e">
        <f>IRA56/Справочно!IQZ$5*1000000</f>
        <v>#DIV/0!</v>
      </c>
      <c r="IRB57" s="27" t="e">
        <f>IRB56/Справочно!IRA$5*1000000</f>
        <v>#DIV/0!</v>
      </c>
      <c r="IRC57" s="27" t="e">
        <f>IRC56/Справочно!IRB$5*1000000</f>
        <v>#DIV/0!</v>
      </c>
      <c r="IRD57" s="27" t="e">
        <f>IRD56/Справочно!IRC$5*1000000</f>
        <v>#DIV/0!</v>
      </c>
      <c r="IRE57" s="27" t="e">
        <f>IRE56/Справочно!IRD$5*1000000</f>
        <v>#DIV/0!</v>
      </c>
      <c r="IRF57" s="27" t="e">
        <f>IRF56/Справочно!IRE$5*1000000</f>
        <v>#DIV/0!</v>
      </c>
      <c r="IRG57" s="27" t="e">
        <f>IRG56/Справочно!IRF$5*1000000</f>
        <v>#DIV/0!</v>
      </c>
      <c r="IRH57" s="27" t="e">
        <f>IRH56/Справочно!IRG$5*1000000</f>
        <v>#DIV/0!</v>
      </c>
      <c r="IRI57" s="27" t="e">
        <f>IRI56/Справочно!IRH$5*1000000</f>
        <v>#DIV/0!</v>
      </c>
      <c r="IRJ57" s="27" t="e">
        <f>IRJ56/Справочно!IRI$5*1000000</f>
        <v>#DIV/0!</v>
      </c>
      <c r="IRK57" s="27" t="e">
        <f>IRK56/Справочно!IRJ$5*1000000</f>
        <v>#DIV/0!</v>
      </c>
      <c r="IRL57" s="27" t="e">
        <f>IRL56/Справочно!IRK$5*1000000</f>
        <v>#DIV/0!</v>
      </c>
      <c r="IRM57" s="27" t="e">
        <f>IRM56/Справочно!IRL$5*1000000</f>
        <v>#DIV/0!</v>
      </c>
      <c r="IRN57" s="27" t="e">
        <f>IRN56/Справочно!IRM$5*1000000</f>
        <v>#DIV/0!</v>
      </c>
      <c r="IRO57" s="27" t="e">
        <f>IRO56/Справочно!IRN$5*1000000</f>
        <v>#DIV/0!</v>
      </c>
      <c r="IRP57" s="27" t="e">
        <f>IRP56/Справочно!IRO$5*1000000</f>
        <v>#DIV/0!</v>
      </c>
      <c r="IRQ57" s="27" t="e">
        <f>IRQ56/Справочно!IRP$5*1000000</f>
        <v>#DIV/0!</v>
      </c>
      <c r="IRR57" s="27" t="e">
        <f>IRR56/Справочно!IRQ$5*1000000</f>
        <v>#DIV/0!</v>
      </c>
      <c r="IRS57" s="27" t="e">
        <f>IRS56/Справочно!IRR$5*1000000</f>
        <v>#DIV/0!</v>
      </c>
      <c r="IRT57" s="27" t="e">
        <f>IRT56/Справочно!IRS$5*1000000</f>
        <v>#DIV/0!</v>
      </c>
      <c r="IRU57" s="27" t="e">
        <f>IRU56/Справочно!IRT$5*1000000</f>
        <v>#DIV/0!</v>
      </c>
      <c r="IRV57" s="27" t="e">
        <f>IRV56/Справочно!IRU$5*1000000</f>
        <v>#DIV/0!</v>
      </c>
      <c r="IRW57" s="27" t="e">
        <f>IRW56/Справочно!IRV$5*1000000</f>
        <v>#DIV/0!</v>
      </c>
      <c r="IRX57" s="27" t="e">
        <f>IRX56/Справочно!IRW$5*1000000</f>
        <v>#DIV/0!</v>
      </c>
      <c r="IRY57" s="27" t="e">
        <f>IRY56/Справочно!IRX$5*1000000</f>
        <v>#DIV/0!</v>
      </c>
      <c r="IRZ57" s="27" t="e">
        <f>IRZ56/Справочно!IRY$5*1000000</f>
        <v>#DIV/0!</v>
      </c>
      <c r="ISA57" s="27" t="e">
        <f>ISA56/Справочно!IRZ$5*1000000</f>
        <v>#DIV/0!</v>
      </c>
      <c r="ISB57" s="27" t="e">
        <f>ISB56/Справочно!ISA$5*1000000</f>
        <v>#DIV/0!</v>
      </c>
      <c r="ISC57" s="27" t="e">
        <f>ISC56/Справочно!ISB$5*1000000</f>
        <v>#DIV/0!</v>
      </c>
      <c r="ISD57" s="27" t="e">
        <f>ISD56/Справочно!ISC$5*1000000</f>
        <v>#DIV/0!</v>
      </c>
      <c r="ISE57" s="27" t="e">
        <f>ISE56/Справочно!ISD$5*1000000</f>
        <v>#DIV/0!</v>
      </c>
      <c r="ISF57" s="27" t="e">
        <f>ISF56/Справочно!ISE$5*1000000</f>
        <v>#DIV/0!</v>
      </c>
      <c r="ISG57" s="27" t="e">
        <f>ISG56/Справочно!ISF$5*1000000</f>
        <v>#DIV/0!</v>
      </c>
      <c r="ISH57" s="27" t="e">
        <f>ISH56/Справочно!ISG$5*1000000</f>
        <v>#DIV/0!</v>
      </c>
      <c r="ISI57" s="27" t="e">
        <f>ISI56/Справочно!ISH$5*1000000</f>
        <v>#DIV/0!</v>
      </c>
      <c r="ISJ57" s="27" t="e">
        <f>ISJ56/Справочно!ISI$5*1000000</f>
        <v>#DIV/0!</v>
      </c>
      <c r="ISK57" s="27" t="e">
        <f>ISK56/Справочно!ISJ$5*1000000</f>
        <v>#DIV/0!</v>
      </c>
      <c r="ISL57" s="27" t="e">
        <f>ISL56/Справочно!ISK$5*1000000</f>
        <v>#DIV/0!</v>
      </c>
      <c r="ISM57" s="27" t="e">
        <f>ISM56/Справочно!ISL$5*1000000</f>
        <v>#DIV/0!</v>
      </c>
      <c r="ISN57" s="27" t="e">
        <f>ISN56/Справочно!ISM$5*1000000</f>
        <v>#DIV/0!</v>
      </c>
      <c r="ISO57" s="27" t="e">
        <f>ISO56/Справочно!ISN$5*1000000</f>
        <v>#DIV/0!</v>
      </c>
      <c r="ISP57" s="27" t="e">
        <f>ISP56/Справочно!ISO$5*1000000</f>
        <v>#DIV/0!</v>
      </c>
      <c r="ISQ57" s="27" t="e">
        <f>ISQ56/Справочно!ISP$5*1000000</f>
        <v>#DIV/0!</v>
      </c>
      <c r="ISR57" s="27" t="e">
        <f>ISR56/Справочно!ISQ$5*1000000</f>
        <v>#DIV/0!</v>
      </c>
      <c r="ISS57" s="27" t="e">
        <f>ISS56/Справочно!ISR$5*1000000</f>
        <v>#DIV/0!</v>
      </c>
      <c r="IST57" s="27" t="e">
        <f>IST56/Справочно!ISS$5*1000000</f>
        <v>#DIV/0!</v>
      </c>
      <c r="ISU57" s="27" t="e">
        <f>ISU56/Справочно!IST$5*1000000</f>
        <v>#DIV/0!</v>
      </c>
      <c r="ISV57" s="27" t="e">
        <f>ISV56/Справочно!ISU$5*1000000</f>
        <v>#DIV/0!</v>
      </c>
      <c r="ISW57" s="27" t="e">
        <f>ISW56/Справочно!ISV$5*1000000</f>
        <v>#DIV/0!</v>
      </c>
      <c r="ISX57" s="27" t="e">
        <f>ISX56/Справочно!ISW$5*1000000</f>
        <v>#DIV/0!</v>
      </c>
      <c r="ISY57" s="27" t="e">
        <f>ISY56/Справочно!ISX$5*1000000</f>
        <v>#DIV/0!</v>
      </c>
      <c r="ISZ57" s="27" t="e">
        <f>ISZ56/Справочно!ISY$5*1000000</f>
        <v>#DIV/0!</v>
      </c>
      <c r="ITA57" s="27" t="e">
        <f>ITA56/Справочно!ISZ$5*1000000</f>
        <v>#DIV/0!</v>
      </c>
      <c r="ITB57" s="27" t="e">
        <f>ITB56/Справочно!ITA$5*1000000</f>
        <v>#DIV/0!</v>
      </c>
      <c r="ITC57" s="27" t="e">
        <f>ITC56/Справочно!ITB$5*1000000</f>
        <v>#DIV/0!</v>
      </c>
      <c r="ITD57" s="27" t="e">
        <f>ITD56/Справочно!ITC$5*1000000</f>
        <v>#DIV/0!</v>
      </c>
      <c r="ITE57" s="27" t="e">
        <f>ITE56/Справочно!ITD$5*1000000</f>
        <v>#DIV/0!</v>
      </c>
      <c r="ITF57" s="27" t="e">
        <f>ITF56/Справочно!ITE$5*1000000</f>
        <v>#DIV/0!</v>
      </c>
      <c r="ITG57" s="27" t="e">
        <f>ITG56/Справочно!ITF$5*1000000</f>
        <v>#DIV/0!</v>
      </c>
      <c r="ITH57" s="27" t="e">
        <f>ITH56/Справочно!ITG$5*1000000</f>
        <v>#DIV/0!</v>
      </c>
      <c r="ITI57" s="27" t="e">
        <f>ITI56/Справочно!ITH$5*1000000</f>
        <v>#DIV/0!</v>
      </c>
      <c r="ITJ57" s="27" t="e">
        <f>ITJ56/Справочно!ITI$5*1000000</f>
        <v>#DIV/0!</v>
      </c>
      <c r="ITK57" s="27" t="e">
        <f>ITK56/Справочно!ITJ$5*1000000</f>
        <v>#DIV/0!</v>
      </c>
      <c r="ITL57" s="27" t="e">
        <f>ITL56/Справочно!ITK$5*1000000</f>
        <v>#DIV/0!</v>
      </c>
      <c r="ITM57" s="27" t="e">
        <f>ITM56/Справочно!ITL$5*1000000</f>
        <v>#DIV/0!</v>
      </c>
      <c r="ITN57" s="27" t="e">
        <f>ITN56/Справочно!ITM$5*1000000</f>
        <v>#DIV/0!</v>
      </c>
      <c r="ITO57" s="27" t="e">
        <f>ITO56/Справочно!ITN$5*1000000</f>
        <v>#DIV/0!</v>
      </c>
      <c r="ITP57" s="27" t="e">
        <f>ITP56/Справочно!ITO$5*1000000</f>
        <v>#DIV/0!</v>
      </c>
      <c r="ITQ57" s="27" t="e">
        <f>ITQ56/Справочно!ITP$5*1000000</f>
        <v>#DIV/0!</v>
      </c>
      <c r="ITR57" s="27" t="e">
        <f>ITR56/Справочно!ITQ$5*1000000</f>
        <v>#DIV/0!</v>
      </c>
      <c r="ITS57" s="27" t="e">
        <f>ITS56/Справочно!ITR$5*1000000</f>
        <v>#DIV/0!</v>
      </c>
      <c r="ITT57" s="27" t="e">
        <f>ITT56/Справочно!ITS$5*1000000</f>
        <v>#DIV/0!</v>
      </c>
      <c r="ITU57" s="27" t="e">
        <f>ITU56/Справочно!ITT$5*1000000</f>
        <v>#DIV/0!</v>
      </c>
      <c r="ITV57" s="27" t="e">
        <f>ITV56/Справочно!ITU$5*1000000</f>
        <v>#DIV/0!</v>
      </c>
      <c r="ITW57" s="27" t="e">
        <f>ITW56/Справочно!ITV$5*1000000</f>
        <v>#DIV/0!</v>
      </c>
      <c r="ITX57" s="27" t="e">
        <f>ITX56/Справочно!ITW$5*1000000</f>
        <v>#DIV/0!</v>
      </c>
      <c r="ITY57" s="27" t="e">
        <f>ITY56/Справочно!ITX$5*1000000</f>
        <v>#DIV/0!</v>
      </c>
      <c r="ITZ57" s="27" t="e">
        <f>ITZ56/Справочно!ITY$5*1000000</f>
        <v>#DIV/0!</v>
      </c>
      <c r="IUA57" s="27" t="e">
        <f>IUA56/Справочно!ITZ$5*1000000</f>
        <v>#DIV/0!</v>
      </c>
      <c r="IUB57" s="27" t="e">
        <f>IUB56/Справочно!IUA$5*1000000</f>
        <v>#DIV/0!</v>
      </c>
      <c r="IUC57" s="27" t="e">
        <f>IUC56/Справочно!IUB$5*1000000</f>
        <v>#DIV/0!</v>
      </c>
      <c r="IUD57" s="27" t="e">
        <f>IUD56/Справочно!IUC$5*1000000</f>
        <v>#DIV/0!</v>
      </c>
      <c r="IUE57" s="27" t="e">
        <f>IUE56/Справочно!IUD$5*1000000</f>
        <v>#DIV/0!</v>
      </c>
      <c r="IUF57" s="27" t="e">
        <f>IUF56/Справочно!IUE$5*1000000</f>
        <v>#DIV/0!</v>
      </c>
      <c r="IUG57" s="27" t="e">
        <f>IUG56/Справочно!IUF$5*1000000</f>
        <v>#DIV/0!</v>
      </c>
      <c r="IUH57" s="27" t="e">
        <f>IUH56/Справочно!IUG$5*1000000</f>
        <v>#DIV/0!</v>
      </c>
      <c r="IUI57" s="27" t="e">
        <f>IUI56/Справочно!IUH$5*1000000</f>
        <v>#DIV/0!</v>
      </c>
      <c r="IUJ57" s="27" t="e">
        <f>IUJ56/Справочно!IUI$5*1000000</f>
        <v>#DIV/0!</v>
      </c>
      <c r="IUK57" s="27" t="e">
        <f>IUK56/Справочно!IUJ$5*1000000</f>
        <v>#DIV/0!</v>
      </c>
      <c r="IUL57" s="27" t="e">
        <f>IUL56/Справочно!IUK$5*1000000</f>
        <v>#DIV/0!</v>
      </c>
      <c r="IUM57" s="27" t="e">
        <f>IUM56/Справочно!IUL$5*1000000</f>
        <v>#DIV/0!</v>
      </c>
      <c r="IUN57" s="27" t="e">
        <f>IUN56/Справочно!IUM$5*1000000</f>
        <v>#DIV/0!</v>
      </c>
      <c r="IUO57" s="27" t="e">
        <f>IUO56/Справочно!IUN$5*1000000</f>
        <v>#DIV/0!</v>
      </c>
      <c r="IUP57" s="27" t="e">
        <f>IUP56/Справочно!IUO$5*1000000</f>
        <v>#DIV/0!</v>
      </c>
      <c r="IUQ57" s="27" t="e">
        <f>IUQ56/Справочно!IUP$5*1000000</f>
        <v>#DIV/0!</v>
      </c>
      <c r="IUR57" s="27" t="e">
        <f>IUR56/Справочно!IUQ$5*1000000</f>
        <v>#DIV/0!</v>
      </c>
      <c r="IUS57" s="27" t="e">
        <f>IUS56/Справочно!IUR$5*1000000</f>
        <v>#DIV/0!</v>
      </c>
      <c r="IUT57" s="27" t="e">
        <f>IUT56/Справочно!IUS$5*1000000</f>
        <v>#DIV/0!</v>
      </c>
      <c r="IUU57" s="27" t="e">
        <f>IUU56/Справочно!IUT$5*1000000</f>
        <v>#DIV/0!</v>
      </c>
      <c r="IUV57" s="27" t="e">
        <f>IUV56/Справочно!IUU$5*1000000</f>
        <v>#DIV/0!</v>
      </c>
      <c r="IUW57" s="27" t="e">
        <f>IUW56/Справочно!IUV$5*1000000</f>
        <v>#DIV/0!</v>
      </c>
      <c r="IUX57" s="27" t="e">
        <f>IUX56/Справочно!IUW$5*1000000</f>
        <v>#DIV/0!</v>
      </c>
      <c r="IUY57" s="27" t="e">
        <f>IUY56/Справочно!IUX$5*1000000</f>
        <v>#DIV/0!</v>
      </c>
      <c r="IUZ57" s="27" t="e">
        <f>IUZ56/Справочно!IUY$5*1000000</f>
        <v>#DIV/0!</v>
      </c>
      <c r="IVA57" s="27" t="e">
        <f>IVA56/Справочно!IUZ$5*1000000</f>
        <v>#DIV/0!</v>
      </c>
      <c r="IVB57" s="27" t="e">
        <f>IVB56/Справочно!IVA$5*1000000</f>
        <v>#DIV/0!</v>
      </c>
      <c r="IVC57" s="27" t="e">
        <f>IVC56/Справочно!IVB$5*1000000</f>
        <v>#DIV/0!</v>
      </c>
      <c r="IVD57" s="27" t="e">
        <f>IVD56/Справочно!IVC$5*1000000</f>
        <v>#DIV/0!</v>
      </c>
      <c r="IVE57" s="27" t="e">
        <f>IVE56/Справочно!IVD$5*1000000</f>
        <v>#DIV/0!</v>
      </c>
      <c r="IVF57" s="27" t="e">
        <f>IVF56/Справочно!IVE$5*1000000</f>
        <v>#DIV/0!</v>
      </c>
      <c r="IVG57" s="27" t="e">
        <f>IVG56/Справочно!IVF$5*1000000</f>
        <v>#DIV/0!</v>
      </c>
      <c r="IVH57" s="27" t="e">
        <f>IVH56/Справочно!IVG$5*1000000</f>
        <v>#DIV/0!</v>
      </c>
      <c r="IVI57" s="27" t="e">
        <f>IVI56/Справочно!IVH$5*1000000</f>
        <v>#DIV/0!</v>
      </c>
      <c r="IVJ57" s="27" t="e">
        <f>IVJ56/Справочно!IVI$5*1000000</f>
        <v>#DIV/0!</v>
      </c>
      <c r="IVK57" s="27" t="e">
        <f>IVK56/Справочно!IVJ$5*1000000</f>
        <v>#DIV/0!</v>
      </c>
      <c r="IVL57" s="27" t="e">
        <f>IVL56/Справочно!IVK$5*1000000</f>
        <v>#DIV/0!</v>
      </c>
      <c r="IVM57" s="27" t="e">
        <f>IVM56/Справочно!IVL$5*1000000</f>
        <v>#DIV/0!</v>
      </c>
      <c r="IVN57" s="27" t="e">
        <f>IVN56/Справочно!IVM$5*1000000</f>
        <v>#DIV/0!</v>
      </c>
      <c r="IVO57" s="27" t="e">
        <f>IVO56/Справочно!IVN$5*1000000</f>
        <v>#DIV/0!</v>
      </c>
      <c r="IVP57" s="27" t="e">
        <f>IVP56/Справочно!IVO$5*1000000</f>
        <v>#DIV/0!</v>
      </c>
      <c r="IVQ57" s="27" t="e">
        <f>IVQ56/Справочно!IVP$5*1000000</f>
        <v>#DIV/0!</v>
      </c>
      <c r="IVR57" s="27" t="e">
        <f>IVR56/Справочно!IVQ$5*1000000</f>
        <v>#DIV/0!</v>
      </c>
      <c r="IVS57" s="27" t="e">
        <f>IVS56/Справочно!IVR$5*1000000</f>
        <v>#DIV/0!</v>
      </c>
      <c r="IVT57" s="27" t="e">
        <f>IVT56/Справочно!IVS$5*1000000</f>
        <v>#DIV/0!</v>
      </c>
      <c r="IVU57" s="27" t="e">
        <f>IVU56/Справочно!IVT$5*1000000</f>
        <v>#DIV/0!</v>
      </c>
      <c r="IVV57" s="27" t="e">
        <f>IVV56/Справочно!IVU$5*1000000</f>
        <v>#DIV/0!</v>
      </c>
      <c r="IVW57" s="27" t="e">
        <f>IVW56/Справочно!IVV$5*1000000</f>
        <v>#DIV/0!</v>
      </c>
      <c r="IVX57" s="27" t="e">
        <f>IVX56/Справочно!IVW$5*1000000</f>
        <v>#DIV/0!</v>
      </c>
      <c r="IVY57" s="27" t="e">
        <f>IVY56/Справочно!IVX$5*1000000</f>
        <v>#DIV/0!</v>
      </c>
      <c r="IVZ57" s="27" t="e">
        <f>IVZ56/Справочно!IVY$5*1000000</f>
        <v>#DIV/0!</v>
      </c>
      <c r="IWA57" s="27" t="e">
        <f>IWA56/Справочно!IVZ$5*1000000</f>
        <v>#DIV/0!</v>
      </c>
      <c r="IWB57" s="27" t="e">
        <f>IWB56/Справочно!IWA$5*1000000</f>
        <v>#DIV/0!</v>
      </c>
      <c r="IWC57" s="27" t="e">
        <f>IWC56/Справочно!IWB$5*1000000</f>
        <v>#DIV/0!</v>
      </c>
      <c r="IWD57" s="27" t="e">
        <f>IWD56/Справочно!IWC$5*1000000</f>
        <v>#DIV/0!</v>
      </c>
      <c r="IWE57" s="27" t="e">
        <f>IWE56/Справочно!IWD$5*1000000</f>
        <v>#DIV/0!</v>
      </c>
      <c r="IWF57" s="27" t="e">
        <f>IWF56/Справочно!IWE$5*1000000</f>
        <v>#DIV/0!</v>
      </c>
      <c r="IWG57" s="27" t="e">
        <f>IWG56/Справочно!IWF$5*1000000</f>
        <v>#DIV/0!</v>
      </c>
      <c r="IWH57" s="27" t="e">
        <f>IWH56/Справочно!IWG$5*1000000</f>
        <v>#DIV/0!</v>
      </c>
      <c r="IWI57" s="27" t="e">
        <f>IWI56/Справочно!IWH$5*1000000</f>
        <v>#DIV/0!</v>
      </c>
      <c r="IWJ57" s="27" t="e">
        <f>IWJ56/Справочно!IWI$5*1000000</f>
        <v>#DIV/0!</v>
      </c>
      <c r="IWK57" s="27" t="e">
        <f>IWK56/Справочно!IWJ$5*1000000</f>
        <v>#DIV/0!</v>
      </c>
      <c r="IWL57" s="27" t="e">
        <f>IWL56/Справочно!IWK$5*1000000</f>
        <v>#DIV/0!</v>
      </c>
      <c r="IWM57" s="27" t="e">
        <f>IWM56/Справочно!IWL$5*1000000</f>
        <v>#DIV/0!</v>
      </c>
      <c r="IWN57" s="27" t="e">
        <f>IWN56/Справочно!IWM$5*1000000</f>
        <v>#DIV/0!</v>
      </c>
      <c r="IWO57" s="27" t="e">
        <f>IWO56/Справочно!IWN$5*1000000</f>
        <v>#DIV/0!</v>
      </c>
      <c r="IWP57" s="27" t="e">
        <f>IWP56/Справочно!IWO$5*1000000</f>
        <v>#DIV/0!</v>
      </c>
      <c r="IWQ57" s="27" t="e">
        <f>IWQ56/Справочно!IWP$5*1000000</f>
        <v>#DIV/0!</v>
      </c>
      <c r="IWR57" s="27" t="e">
        <f>IWR56/Справочно!IWQ$5*1000000</f>
        <v>#DIV/0!</v>
      </c>
      <c r="IWS57" s="27" t="e">
        <f>IWS56/Справочно!IWR$5*1000000</f>
        <v>#DIV/0!</v>
      </c>
      <c r="IWT57" s="27" t="e">
        <f>IWT56/Справочно!IWS$5*1000000</f>
        <v>#DIV/0!</v>
      </c>
      <c r="IWU57" s="27" t="e">
        <f>IWU56/Справочно!IWT$5*1000000</f>
        <v>#DIV/0!</v>
      </c>
      <c r="IWV57" s="27" t="e">
        <f>IWV56/Справочно!IWU$5*1000000</f>
        <v>#DIV/0!</v>
      </c>
      <c r="IWW57" s="27" t="e">
        <f>IWW56/Справочно!IWV$5*1000000</f>
        <v>#DIV/0!</v>
      </c>
      <c r="IWX57" s="27" t="e">
        <f>IWX56/Справочно!IWW$5*1000000</f>
        <v>#DIV/0!</v>
      </c>
      <c r="IWY57" s="27" t="e">
        <f>IWY56/Справочно!IWX$5*1000000</f>
        <v>#DIV/0!</v>
      </c>
      <c r="IWZ57" s="27" t="e">
        <f>IWZ56/Справочно!IWY$5*1000000</f>
        <v>#DIV/0!</v>
      </c>
      <c r="IXA57" s="27" t="e">
        <f>IXA56/Справочно!IWZ$5*1000000</f>
        <v>#DIV/0!</v>
      </c>
      <c r="IXB57" s="27" t="e">
        <f>IXB56/Справочно!IXA$5*1000000</f>
        <v>#DIV/0!</v>
      </c>
      <c r="IXC57" s="27" t="e">
        <f>IXC56/Справочно!IXB$5*1000000</f>
        <v>#DIV/0!</v>
      </c>
      <c r="IXD57" s="27" t="e">
        <f>IXD56/Справочно!IXC$5*1000000</f>
        <v>#DIV/0!</v>
      </c>
      <c r="IXE57" s="27" t="e">
        <f>IXE56/Справочно!IXD$5*1000000</f>
        <v>#DIV/0!</v>
      </c>
      <c r="IXF57" s="27" t="e">
        <f>IXF56/Справочно!IXE$5*1000000</f>
        <v>#DIV/0!</v>
      </c>
      <c r="IXG57" s="27" t="e">
        <f>IXG56/Справочно!IXF$5*1000000</f>
        <v>#DIV/0!</v>
      </c>
      <c r="IXH57" s="27" t="e">
        <f>IXH56/Справочно!IXG$5*1000000</f>
        <v>#DIV/0!</v>
      </c>
      <c r="IXI57" s="27" t="e">
        <f>IXI56/Справочно!IXH$5*1000000</f>
        <v>#DIV/0!</v>
      </c>
      <c r="IXJ57" s="27" t="e">
        <f>IXJ56/Справочно!IXI$5*1000000</f>
        <v>#DIV/0!</v>
      </c>
      <c r="IXK57" s="27" t="e">
        <f>IXK56/Справочно!IXJ$5*1000000</f>
        <v>#DIV/0!</v>
      </c>
      <c r="IXL57" s="27" t="e">
        <f>IXL56/Справочно!IXK$5*1000000</f>
        <v>#DIV/0!</v>
      </c>
      <c r="IXM57" s="27" t="e">
        <f>IXM56/Справочно!IXL$5*1000000</f>
        <v>#DIV/0!</v>
      </c>
      <c r="IXN57" s="27" t="e">
        <f>IXN56/Справочно!IXM$5*1000000</f>
        <v>#DIV/0!</v>
      </c>
      <c r="IXO57" s="27" t="e">
        <f>IXO56/Справочно!IXN$5*1000000</f>
        <v>#DIV/0!</v>
      </c>
      <c r="IXP57" s="27" t="e">
        <f>IXP56/Справочно!IXO$5*1000000</f>
        <v>#DIV/0!</v>
      </c>
      <c r="IXQ57" s="27" t="e">
        <f>IXQ56/Справочно!IXP$5*1000000</f>
        <v>#DIV/0!</v>
      </c>
      <c r="IXR57" s="27" t="e">
        <f>IXR56/Справочно!IXQ$5*1000000</f>
        <v>#DIV/0!</v>
      </c>
      <c r="IXS57" s="27" t="e">
        <f>IXS56/Справочно!IXR$5*1000000</f>
        <v>#DIV/0!</v>
      </c>
      <c r="IXT57" s="27" t="e">
        <f>IXT56/Справочно!IXS$5*1000000</f>
        <v>#DIV/0!</v>
      </c>
      <c r="IXU57" s="27" t="e">
        <f>IXU56/Справочно!IXT$5*1000000</f>
        <v>#DIV/0!</v>
      </c>
      <c r="IXV57" s="27" t="e">
        <f>IXV56/Справочно!IXU$5*1000000</f>
        <v>#DIV/0!</v>
      </c>
      <c r="IXW57" s="27" t="e">
        <f>IXW56/Справочно!IXV$5*1000000</f>
        <v>#DIV/0!</v>
      </c>
      <c r="IXX57" s="27" t="e">
        <f>IXX56/Справочно!IXW$5*1000000</f>
        <v>#DIV/0!</v>
      </c>
      <c r="IXY57" s="27" t="e">
        <f>IXY56/Справочно!IXX$5*1000000</f>
        <v>#DIV/0!</v>
      </c>
      <c r="IXZ57" s="27" t="e">
        <f>IXZ56/Справочно!IXY$5*1000000</f>
        <v>#DIV/0!</v>
      </c>
      <c r="IYA57" s="27" t="e">
        <f>IYA56/Справочно!IXZ$5*1000000</f>
        <v>#DIV/0!</v>
      </c>
      <c r="IYB57" s="27" t="e">
        <f>IYB56/Справочно!IYA$5*1000000</f>
        <v>#DIV/0!</v>
      </c>
      <c r="IYC57" s="27" t="e">
        <f>IYC56/Справочно!IYB$5*1000000</f>
        <v>#DIV/0!</v>
      </c>
      <c r="IYD57" s="27" t="e">
        <f>IYD56/Справочно!IYC$5*1000000</f>
        <v>#DIV/0!</v>
      </c>
      <c r="IYE57" s="27" t="e">
        <f>IYE56/Справочно!IYD$5*1000000</f>
        <v>#DIV/0!</v>
      </c>
      <c r="IYF57" s="27" t="e">
        <f>IYF56/Справочно!IYE$5*1000000</f>
        <v>#DIV/0!</v>
      </c>
      <c r="IYG57" s="27" t="e">
        <f>IYG56/Справочно!IYF$5*1000000</f>
        <v>#DIV/0!</v>
      </c>
      <c r="IYH57" s="27" t="e">
        <f>IYH56/Справочно!IYG$5*1000000</f>
        <v>#DIV/0!</v>
      </c>
      <c r="IYI57" s="27" t="e">
        <f>IYI56/Справочно!IYH$5*1000000</f>
        <v>#DIV/0!</v>
      </c>
      <c r="IYJ57" s="27" t="e">
        <f>IYJ56/Справочно!IYI$5*1000000</f>
        <v>#DIV/0!</v>
      </c>
      <c r="IYK57" s="27" t="e">
        <f>IYK56/Справочно!IYJ$5*1000000</f>
        <v>#DIV/0!</v>
      </c>
      <c r="IYL57" s="27" t="e">
        <f>IYL56/Справочно!IYK$5*1000000</f>
        <v>#DIV/0!</v>
      </c>
      <c r="IYM57" s="27" t="e">
        <f>IYM56/Справочно!IYL$5*1000000</f>
        <v>#DIV/0!</v>
      </c>
      <c r="IYN57" s="27" t="e">
        <f>IYN56/Справочно!IYM$5*1000000</f>
        <v>#DIV/0!</v>
      </c>
      <c r="IYO57" s="27" t="e">
        <f>IYO56/Справочно!IYN$5*1000000</f>
        <v>#DIV/0!</v>
      </c>
      <c r="IYP57" s="27" t="e">
        <f>IYP56/Справочно!IYO$5*1000000</f>
        <v>#DIV/0!</v>
      </c>
      <c r="IYQ57" s="27" t="e">
        <f>IYQ56/Справочно!IYP$5*1000000</f>
        <v>#DIV/0!</v>
      </c>
      <c r="IYR57" s="27" t="e">
        <f>IYR56/Справочно!IYQ$5*1000000</f>
        <v>#DIV/0!</v>
      </c>
      <c r="IYS57" s="27" t="e">
        <f>IYS56/Справочно!IYR$5*1000000</f>
        <v>#DIV/0!</v>
      </c>
      <c r="IYT57" s="27" t="e">
        <f>IYT56/Справочно!IYS$5*1000000</f>
        <v>#DIV/0!</v>
      </c>
      <c r="IYU57" s="27" t="e">
        <f>IYU56/Справочно!IYT$5*1000000</f>
        <v>#DIV/0!</v>
      </c>
      <c r="IYV57" s="27" t="e">
        <f>IYV56/Справочно!IYU$5*1000000</f>
        <v>#DIV/0!</v>
      </c>
      <c r="IYW57" s="27" t="e">
        <f>IYW56/Справочно!IYV$5*1000000</f>
        <v>#DIV/0!</v>
      </c>
      <c r="IYX57" s="27" t="e">
        <f>IYX56/Справочно!IYW$5*1000000</f>
        <v>#DIV/0!</v>
      </c>
      <c r="IYY57" s="27" t="e">
        <f>IYY56/Справочно!IYX$5*1000000</f>
        <v>#DIV/0!</v>
      </c>
      <c r="IYZ57" s="27" t="e">
        <f>IYZ56/Справочно!IYY$5*1000000</f>
        <v>#DIV/0!</v>
      </c>
      <c r="IZA57" s="27" t="e">
        <f>IZA56/Справочно!IYZ$5*1000000</f>
        <v>#DIV/0!</v>
      </c>
      <c r="IZB57" s="27" t="e">
        <f>IZB56/Справочно!IZA$5*1000000</f>
        <v>#DIV/0!</v>
      </c>
      <c r="IZC57" s="27" t="e">
        <f>IZC56/Справочно!IZB$5*1000000</f>
        <v>#DIV/0!</v>
      </c>
      <c r="IZD57" s="27" t="e">
        <f>IZD56/Справочно!IZC$5*1000000</f>
        <v>#DIV/0!</v>
      </c>
      <c r="IZE57" s="27" t="e">
        <f>IZE56/Справочно!IZD$5*1000000</f>
        <v>#DIV/0!</v>
      </c>
      <c r="IZF57" s="27" t="e">
        <f>IZF56/Справочно!IZE$5*1000000</f>
        <v>#DIV/0!</v>
      </c>
      <c r="IZG57" s="27" t="e">
        <f>IZG56/Справочно!IZF$5*1000000</f>
        <v>#DIV/0!</v>
      </c>
      <c r="IZH57" s="27" t="e">
        <f>IZH56/Справочно!IZG$5*1000000</f>
        <v>#DIV/0!</v>
      </c>
      <c r="IZI57" s="27" t="e">
        <f>IZI56/Справочно!IZH$5*1000000</f>
        <v>#DIV/0!</v>
      </c>
      <c r="IZJ57" s="27" t="e">
        <f>IZJ56/Справочно!IZI$5*1000000</f>
        <v>#DIV/0!</v>
      </c>
      <c r="IZK57" s="27" t="e">
        <f>IZK56/Справочно!IZJ$5*1000000</f>
        <v>#DIV/0!</v>
      </c>
      <c r="IZL57" s="27" t="e">
        <f>IZL56/Справочно!IZK$5*1000000</f>
        <v>#DIV/0!</v>
      </c>
      <c r="IZM57" s="27" t="e">
        <f>IZM56/Справочно!IZL$5*1000000</f>
        <v>#DIV/0!</v>
      </c>
      <c r="IZN57" s="27" t="e">
        <f>IZN56/Справочно!IZM$5*1000000</f>
        <v>#DIV/0!</v>
      </c>
      <c r="IZO57" s="27" t="e">
        <f>IZO56/Справочно!IZN$5*1000000</f>
        <v>#DIV/0!</v>
      </c>
      <c r="IZP57" s="27" t="e">
        <f>IZP56/Справочно!IZO$5*1000000</f>
        <v>#DIV/0!</v>
      </c>
      <c r="IZQ57" s="27" t="e">
        <f>IZQ56/Справочно!IZP$5*1000000</f>
        <v>#DIV/0!</v>
      </c>
      <c r="IZR57" s="27" t="e">
        <f>IZR56/Справочно!IZQ$5*1000000</f>
        <v>#DIV/0!</v>
      </c>
      <c r="IZS57" s="27" t="e">
        <f>IZS56/Справочно!IZR$5*1000000</f>
        <v>#DIV/0!</v>
      </c>
      <c r="IZT57" s="27" t="e">
        <f>IZT56/Справочно!IZS$5*1000000</f>
        <v>#DIV/0!</v>
      </c>
      <c r="IZU57" s="27" t="e">
        <f>IZU56/Справочно!IZT$5*1000000</f>
        <v>#DIV/0!</v>
      </c>
      <c r="IZV57" s="27" t="e">
        <f>IZV56/Справочно!IZU$5*1000000</f>
        <v>#DIV/0!</v>
      </c>
      <c r="IZW57" s="27" t="e">
        <f>IZW56/Справочно!IZV$5*1000000</f>
        <v>#DIV/0!</v>
      </c>
      <c r="IZX57" s="27" t="e">
        <f>IZX56/Справочно!IZW$5*1000000</f>
        <v>#DIV/0!</v>
      </c>
      <c r="IZY57" s="27" t="e">
        <f>IZY56/Справочно!IZX$5*1000000</f>
        <v>#DIV/0!</v>
      </c>
      <c r="IZZ57" s="27" t="e">
        <f>IZZ56/Справочно!IZY$5*1000000</f>
        <v>#DIV/0!</v>
      </c>
      <c r="JAA57" s="27" t="e">
        <f>JAA56/Справочно!IZZ$5*1000000</f>
        <v>#DIV/0!</v>
      </c>
      <c r="JAB57" s="27" t="e">
        <f>JAB56/Справочно!JAA$5*1000000</f>
        <v>#DIV/0!</v>
      </c>
      <c r="JAC57" s="27" t="e">
        <f>JAC56/Справочно!JAB$5*1000000</f>
        <v>#DIV/0!</v>
      </c>
      <c r="JAD57" s="27" t="e">
        <f>JAD56/Справочно!JAC$5*1000000</f>
        <v>#DIV/0!</v>
      </c>
      <c r="JAE57" s="27" t="e">
        <f>JAE56/Справочно!JAD$5*1000000</f>
        <v>#DIV/0!</v>
      </c>
      <c r="JAF57" s="27" t="e">
        <f>JAF56/Справочно!JAE$5*1000000</f>
        <v>#DIV/0!</v>
      </c>
      <c r="JAG57" s="27" t="e">
        <f>JAG56/Справочно!JAF$5*1000000</f>
        <v>#DIV/0!</v>
      </c>
      <c r="JAH57" s="27" t="e">
        <f>JAH56/Справочно!JAG$5*1000000</f>
        <v>#DIV/0!</v>
      </c>
      <c r="JAI57" s="27" t="e">
        <f>JAI56/Справочно!JAH$5*1000000</f>
        <v>#DIV/0!</v>
      </c>
      <c r="JAJ57" s="27" t="e">
        <f>JAJ56/Справочно!JAI$5*1000000</f>
        <v>#DIV/0!</v>
      </c>
      <c r="JAK57" s="27" t="e">
        <f>JAK56/Справочно!JAJ$5*1000000</f>
        <v>#DIV/0!</v>
      </c>
      <c r="JAL57" s="27" t="e">
        <f>JAL56/Справочно!JAK$5*1000000</f>
        <v>#DIV/0!</v>
      </c>
      <c r="JAM57" s="27" t="e">
        <f>JAM56/Справочно!JAL$5*1000000</f>
        <v>#DIV/0!</v>
      </c>
      <c r="JAN57" s="27" t="e">
        <f>JAN56/Справочно!JAM$5*1000000</f>
        <v>#DIV/0!</v>
      </c>
      <c r="JAO57" s="27" t="e">
        <f>JAO56/Справочно!JAN$5*1000000</f>
        <v>#DIV/0!</v>
      </c>
      <c r="JAP57" s="27" t="e">
        <f>JAP56/Справочно!JAO$5*1000000</f>
        <v>#DIV/0!</v>
      </c>
      <c r="JAQ57" s="27" t="e">
        <f>JAQ56/Справочно!JAP$5*1000000</f>
        <v>#DIV/0!</v>
      </c>
      <c r="JAR57" s="27" t="e">
        <f>JAR56/Справочно!JAQ$5*1000000</f>
        <v>#DIV/0!</v>
      </c>
      <c r="JAS57" s="27" t="e">
        <f>JAS56/Справочно!JAR$5*1000000</f>
        <v>#DIV/0!</v>
      </c>
      <c r="JAT57" s="27" t="e">
        <f>JAT56/Справочно!JAS$5*1000000</f>
        <v>#DIV/0!</v>
      </c>
      <c r="JAU57" s="27" t="e">
        <f>JAU56/Справочно!JAT$5*1000000</f>
        <v>#DIV/0!</v>
      </c>
      <c r="JAV57" s="27" t="e">
        <f>JAV56/Справочно!JAU$5*1000000</f>
        <v>#DIV/0!</v>
      </c>
      <c r="JAW57" s="27" t="e">
        <f>JAW56/Справочно!JAV$5*1000000</f>
        <v>#DIV/0!</v>
      </c>
      <c r="JAX57" s="27" t="e">
        <f>JAX56/Справочно!JAW$5*1000000</f>
        <v>#DIV/0!</v>
      </c>
      <c r="JAY57" s="27" t="e">
        <f>JAY56/Справочно!JAX$5*1000000</f>
        <v>#DIV/0!</v>
      </c>
      <c r="JAZ57" s="27" t="e">
        <f>JAZ56/Справочно!JAY$5*1000000</f>
        <v>#DIV/0!</v>
      </c>
      <c r="JBA57" s="27" t="e">
        <f>JBA56/Справочно!JAZ$5*1000000</f>
        <v>#DIV/0!</v>
      </c>
      <c r="JBB57" s="27" t="e">
        <f>JBB56/Справочно!JBA$5*1000000</f>
        <v>#DIV/0!</v>
      </c>
      <c r="JBC57" s="27" t="e">
        <f>JBC56/Справочно!JBB$5*1000000</f>
        <v>#DIV/0!</v>
      </c>
      <c r="JBD57" s="27" t="e">
        <f>JBD56/Справочно!JBC$5*1000000</f>
        <v>#DIV/0!</v>
      </c>
      <c r="JBE57" s="27" t="e">
        <f>JBE56/Справочно!JBD$5*1000000</f>
        <v>#DIV/0!</v>
      </c>
      <c r="JBF57" s="27" t="e">
        <f>JBF56/Справочно!JBE$5*1000000</f>
        <v>#DIV/0!</v>
      </c>
      <c r="JBG57" s="27" t="e">
        <f>JBG56/Справочно!JBF$5*1000000</f>
        <v>#DIV/0!</v>
      </c>
      <c r="JBH57" s="27" t="e">
        <f>JBH56/Справочно!JBG$5*1000000</f>
        <v>#DIV/0!</v>
      </c>
      <c r="JBI57" s="27" t="e">
        <f>JBI56/Справочно!JBH$5*1000000</f>
        <v>#DIV/0!</v>
      </c>
      <c r="JBJ57" s="27" t="e">
        <f>JBJ56/Справочно!JBI$5*1000000</f>
        <v>#DIV/0!</v>
      </c>
      <c r="JBK57" s="27" t="e">
        <f>JBK56/Справочно!JBJ$5*1000000</f>
        <v>#DIV/0!</v>
      </c>
      <c r="JBL57" s="27" t="e">
        <f>JBL56/Справочно!JBK$5*1000000</f>
        <v>#DIV/0!</v>
      </c>
      <c r="JBM57" s="27" t="e">
        <f>JBM56/Справочно!JBL$5*1000000</f>
        <v>#DIV/0!</v>
      </c>
      <c r="JBN57" s="27" t="e">
        <f>JBN56/Справочно!JBM$5*1000000</f>
        <v>#DIV/0!</v>
      </c>
      <c r="JBO57" s="27" t="e">
        <f>JBO56/Справочно!JBN$5*1000000</f>
        <v>#DIV/0!</v>
      </c>
      <c r="JBP57" s="27" t="e">
        <f>JBP56/Справочно!JBO$5*1000000</f>
        <v>#DIV/0!</v>
      </c>
      <c r="JBQ57" s="27" t="e">
        <f>JBQ56/Справочно!JBP$5*1000000</f>
        <v>#DIV/0!</v>
      </c>
      <c r="JBR57" s="27" t="e">
        <f>JBR56/Справочно!JBQ$5*1000000</f>
        <v>#DIV/0!</v>
      </c>
      <c r="JBS57" s="27" t="e">
        <f>JBS56/Справочно!JBR$5*1000000</f>
        <v>#DIV/0!</v>
      </c>
      <c r="JBT57" s="27" t="e">
        <f>JBT56/Справочно!JBS$5*1000000</f>
        <v>#DIV/0!</v>
      </c>
      <c r="JBU57" s="27" t="e">
        <f>JBU56/Справочно!JBT$5*1000000</f>
        <v>#DIV/0!</v>
      </c>
      <c r="JBV57" s="27" t="e">
        <f>JBV56/Справочно!JBU$5*1000000</f>
        <v>#DIV/0!</v>
      </c>
      <c r="JBW57" s="27" t="e">
        <f>JBW56/Справочно!JBV$5*1000000</f>
        <v>#DIV/0!</v>
      </c>
      <c r="JBX57" s="27" t="e">
        <f>JBX56/Справочно!JBW$5*1000000</f>
        <v>#DIV/0!</v>
      </c>
      <c r="JBY57" s="27" t="e">
        <f>JBY56/Справочно!JBX$5*1000000</f>
        <v>#DIV/0!</v>
      </c>
      <c r="JBZ57" s="27" t="e">
        <f>JBZ56/Справочно!JBY$5*1000000</f>
        <v>#DIV/0!</v>
      </c>
      <c r="JCA57" s="27" t="e">
        <f>JCA56/Справочно!JBZ$5*1000000</f>
        <v>#DIV/0!</v>
      </c>
      <c r="JCB57" s="27" t="e">
        <f>JCB56/Справочно!JCA$5*1000000</f>
        <v>#DIV/0!</v>
      </c>
      <c r="JCC57" s="27" t="e">
        <f>JCC56/Справочно!JCB$5*1000000</f>
        <v>#DIV/0!</v>
      </c>
      <c r="JCD57" s="27" t="e">
        <f>JCD56/Справочно!JCC$5*1000000</f>
        <v>#DIV/0!</v>
      </c>
      <c r="JCE57" s="27" t="e">
        <f>JCE56/Справочно!JCD$5*1000000</f>
        <v>#DIV/0!</v>
      </c>
      <c r="JCF57" s="27" t="e">
        <f>JCF56/Справочно!JCE$5*1000000</f>
        <v>#DIV/0!</v>
      </c>
      <c r="JCG57" s="27" t="e">
        <f>JCG56/Справочно!JCF$5*1000000</f>
        <v>#DIV/0!</v>
      </c>
      <c r="JCH57" s="27" t="e">
        <f>JCH56/Справочно!JCG$5*1000000</f>
        <v>#DIV/0!</v>
      </c>
      <c r="JCI57" s="27" t="e">
        <f>JCI56/Справочно!JCH$5*1000000</f>
        <v>#DIV/0!</v>
      </c>
      <c r="JCJ57" s="27" t="e">
        <f>JCJ56/Справочно!JCI$5*1000000</f>
        <v>#DIV/0!</v>
      </c>
      <c r="JCK57" s="27" t="e">
        <f>JCK56/Справочно!JCJ$5*1000000</f>
        <v>#DIV/0!</v>
      </c>
      <c r="JCL57" s="27" t="e">
        <f>JCL56/Справочно!JCK$5*1000000</f>
        <v>#DIV/0!</v>
      </c>
      <c r="JCM57" s="27" t="e">
        <f>JCM56/Справочно!JCL$5*1000000</f>
        <v>#DIV/0!</v>
      </c>
      <c r="JCN57" s="27" t="e">
        <f>JCN56/Справочно!JCM$5*1000000</f>
        <v>#DIV/0!</v>
      </c>
      <c r="JCO57" s="27" t="e">
        <f>JCO56/Справочно!JCN$5*1000000</f>
        <v>#DIV/0!</v>
      </c>
      <c r="JCP57" s="27" t="e">
        <f>JCP56/Справочно!JCO$5*1000000</f>
        <v>#DIV/0!</v>
      </c>
      <c r="JCQ57" s="27" t="e">
        <f>JCQ56/Справочно!JCP$5*1000000</f>
        <v>#DIV/0!</v>
      </c>
      <c r="JCR57" s="27" t="e">
        <f>JCR56/Справочно!JCQ$5*1000000</f>
        <v>#DIV/0!</v>
      </c>
      <c r="JCS57" s="27" t="e">
        <f>JCS56/Справочно!JCR$5*1000000</f>
        <v>#DIV/0!</v>
      </c>
      <c r="JCT57" s="27" t="e">
        <f>JCT56/Справочно!JCS$5*1000000</f>
        <v>#DIV/0!</v>
      </c>
      <c r="JCU57" s="27" t="e">
        <f>JCU56/Справочно!JCT$5*1000000</f>
        <v>#DIV/0!</v>
      </c>
      <c r="JCV57" s="27" t="e">
        <f>JCV56/Справочно!JCU$5*1000000</f>
        <v>#DIV/0!</v>
      </c>
      <c r="JCW57" s="27" t="e">
        <f>JCW56/Справочно!JCV$5*1000000</f>
        <v>#DIV/0!</v>
      </c>
      <c r="JCX57" s="27" t="e">
        <f>JCX56/Справочно!JCW$5*1000000</f>
        <v>#DIV/0!</v>
      </c>
      <c r="JCY57" s="27" t="e">
        <f>JCY56/Справочно!JCX$5*1000000</f>
        <v>#DIV/0!</v>
      </c>
      <c r="JCZ57" s="27" t="e">
        <f>JCZ56/Справочно!JCY$5*1000000</f>
        <v>#DIV/0!</v>
      </c>
      <c r="JDA57" s="27" t="e">
        <f>JDA56/Справочно!JCZ$5*1000000</f>
        <v>#DIV/0!</v>
      </c>
      <c r="JDB57" s="27" t="e">
        <f>JDB56/Справочно!JDA$5*1000000</f>
        <v>#DIV/0!</v>
      </c>
      <c r="JDC57" s="27" t="e">
        <f>JDC56/Справочно!JDB$5*1000000</f>
        <v>#DIV/0!</v>
      </c>
      <c r="JDD57" s="27" t="e">
        <f>JDD56/Справочно!JDC$5*1000000</f>
        <v>#DIV/0!</v>
      </c>
      <c r="JDE57" s="27" t="e">
        <f>JDE56/Справочно!JDD$5*1000000</f>
        <v>#DIV/0!</v>
      </c>
      <c r="JDF57" s="27" t="e">
        <f>JDF56/Справочно!JDE$5*1000000</f>
        <v>#DIV/0!</v>
      </c>
      <c r="JDG57" s="27" t="e">
        <f>JDG56/Справочно!JDF$5*1000000</f>
        <v>#DIV/0!</v>
      </c>
      <c r="JDH57" s="27" t="e">
        <f>JDH56/Справочно!JDG$5*1000000</f>
        <v>#DIV/0!</v>
      </c>
      <c r="JDI57" s="27" t="e">
        <f>JDI56/Справочно!JDH$5*1000000</f>
        <v>#DIV/0!</v>
      </c>
      <c r="JDJ57" s="27" t="e">
        <f>JDJ56/Справочно!JDI$5*1000000</f>
        <v>#DIV/0!</v>
      </c>
      <c r="JDK57" s="27" t="e">
        <f>JDK56/Справочно!JDJ$5*1000000</f>
        <v>#DIV/0!</v>
      </c>
      <c r="JDL57" s="27" t="e">
        <f>JDL56/Справочно!JDK$5*1000000</f>
        <v>#DIV/0!</v>
      </c>
      <c r="JDM57" s="27" t="e">
        <f>JDM56/Справочно!JDL$5*1000000</f>
        <v>#DIV/0!</v>
      </c>
      <c r="JDN57" s="27" t="e">
        <f>JDN56/Справочно!JDM$5*1000000</f>
        <v>#DIV/0!</v>
      </c>
      <c r="JDO57" s="27" t="e">
        <f>JDO56/Справочно!JDN$5*1000000</f>
        <v>#DIV/0!</v>
      </c>
      <c r="JDP57" s="27" t="e">
        <f>JDP56/Справочно!JDO$5*1000000</f>
        <v>#DIV/0!</v>
      </c>
      <c r="JDQ57" s="27" t="e">
        <f>JDQ56/Справочно!JDP$5*1000000</f>
        <v>#DIV/0!</v>
      </c>
      <c r="JDR57" s="27" t="e">
        <f>JDR56/Справочно!JDQ$5*1000000</f>
        <v>#DIV/0!</v>
      </c>
      <c r="JDS57" s="27" t="e">
        <f>JDS56/Справочно!JDR$5*1000000</f>
        <v>#DIV/0!</v>
      </c>
      <c r="JDT57" s="27" t="e">
        <f>JDT56/Справочно!JDS$5*1000000</f>
        <v>#DIV/0!</v>
      </c>
      <c r="JDU57" s="27" t="e">
        <f>JDU56/Справочно!JDT$5*1000000</f>
        <v>#DIV/0!</v>
      </c>
      <c r="JDV57" s="27" t="e">
        <f>JDV56/Справочно!JDU$5*1000000</f>
        <v>#DIV/0!</v>
      </c>
      <c r="JDW57" s="27" t="e">
        <f>JDW56/Справочно!JDV$5*1000000</f>
        <v>#DIV/0!</v>
      </c>
      <c r="JDX57" s="27" t="e">
        <f>JDX56/Справочно!JDW$5*1000000</f>
        <v>#DIV/0!</v>
      </c>
      <c r="JDY57" s="27" t="e">
        <f>JDY56/Справочно!JDX$5*1000000</f>
        <v>#DIV/0!</v>
      </c>
      <c r="JDZ57" s="27" t="e">
        <f>JDZ56/Справочно!JDY$5*1000000</f>
        <v>#DIV/0!</v>
      </c>
      <c r="JEA57" s="27" t="e">
        <f>JEA56/Справочно!JDZ$5*1000000</f>
        <v>#DIV/0!</v>
      </c>
      <c r="JEB57" s="27" t="e">
        <f>JEB56/Справочно!JEA$5*1000000</f>
        <v>#DIV/0!</v>
      </c>
      <c r="JEC57" s="27" t="e">
        <f>JEC56/Справочно!JEB$5*1000000</f>
        <v>#DIV/0!</v>
      </c>
      <c r="JED57" s="27" t="e">
        <f>JED56/Справочно!JEC$5*1000000</f>
        <v>#DIV/0!</v>
      </c>
      <c r="JEE57" s="27" t="e">
        <f>JEE56/Справочно!JED$5*1000000</f>
        <v>#DIV/0!</v>
      </c>
      <c r="JEF57" s="27" t="e">
        <f>JEF56/Справочно!JEE$5*1000000</f>
        <v>#DIV/0!</v>
      </c>
      <c r="JEG57" s="27" t="e">
        <f>JEG56/Справочно!JEF$5*1000000</f>
        <v>#DIV/0!</v>
      </c>
      <c r="JEH57" s="27" t="e">
        <f>JEH56/Справочно!JEG$5*1000000</f>
        <v>#DIV/0!</v>
      </c>
      <c r="JEI57" s="27" t="e">
        <f>JEI56/Справочно!JEH$5*1000000</f>
        <v>#DIV/0!</v>
      </c>
      <c r="JEJ57" s="27" t="e">
        <f>JEJ56/Справочно!JEI$5*1000000</f>
        <v>#DIV/0!</v>
      </c>
      <c r="JEK57" s="27" t="e">
        <f>JEK56/Справочно!JEJ$5*1000000</f>
        <v>#DIV/0!</v>
      </c>
      <c r="JEL57" s="27" t="e">
        <f>JEL56/Справочно!JEK$5*1000000</f>
        <v>#DIV/0!</v>
      </c>
      <c r="JEM57" s="27" t="e">
        <f>JEM56/Справочно!JEL$5*1000000</f>
        <v>#DIV/0!</v>
      </c>
      <c r="JEN57" s="27" t="e">
        <f>JEN56/Справочно!JEM$5*1000000</f>
        <v>#DIV/0!</v>
      </c>
      <c r="JEO57" s="27" t="e">
        <f>JEO56/Справочно!JEN$5*1000000</f>
        <v>#DIV/0!</v>
      </c>
      <c r="JEP57" s="27" t="e">
        <f>JEP56/Справочно!JEO$5*1000000</f>
        <v>#DIV/0!</v>
      </c>
      <c r="JEQ57" s="27" t="e">
        <f>JEQ56/Справочно!JEP$5*1000000</f>
        <v>#DIV/0!</v>
      </c>
      <c r="JER57" s="27" t="e">
        <f>JER56/Справочно!JEQ$5*1000000</f>
        <v>#DIV/0!</v>
      </c>
      <c r="JES57" s="27" t="e">
        <f>JES56/Справочно!JER$5*1000000</f>
        <v>#DIV/0!</v>
      </c>
      <c r="JET57" s="27" t="e">
        <f>JET56/Справочно!JES$5*1000000</f>
        <v>#DIV/0!</v>
      </c>
      <c r="JEU57" s="27" t="e">
        <f>JEU56/Справочно!JET$5*1000000</f>
        <v>#DIV/0!</v>
      </c>
      <c r="JEV57" s="27" t="e">
        <f>JEV56/Справочно!JEU$5*1000000</f>
        <v>#DIV/0!</v>
      </c>
      <c r="JEW57" s="27" t="e">
        <f>JEW56/Справочно!JEV$5*1000000</f>
        <v>#DIV/0!</v>
      </c>
      <c r="JEX57" s="27" t="e">
        <f>JEX56/Справочно!JEW$5*1000000</f>
        <v>#DIV/0!</v>
      </c>
      <c r="JEY57" s="27" t="e">
        <f>JEY56/Справочно!JEX$5*1000000</f>
        <v>#DIV/0!</v>
      </c>
      <c r="JEZ57" s="27" t="e">
        <f>JEZ56/Справочно!JEY$5*1000000</f>
        <v>#DIV/0!</v>
      </c>
      <c r="JFA57" s="27" t="e">
        <f>JFA56/Справочно!JEZ$5*1000000</f>
        <v>#DIV/0!</v>
      </c>
      <c r="JFB57" s="27" t="e">
        <f>JFB56/Справочно!JFA$5*1000000</f>
        <v>#DIV/0!</v>
      </c>
      <c r="JFC57" s="27" t="e">
        <f>JFC56/Справочно!JFB$5*1000000</f>
        <v>#DIV/0!</v>
      </c>
      <c r="JFD57" s="27" t="e">
        <f>JFD56/Справочно!JFC$5*1000000</f>
        <v>#DIV/0!</v>
      </c>
      <c r="JFE57" s="27" t="e">
        <f>JFE56/Справочно!JFD$5*1000000</f>
        <v>#DIV/0!</v>
      </c>
      <c r="JFF57" s="27" t="e">
        <f>JFF56/Справочно!JFE$5*1000000</f>
        <v>#DIV/0!</v>
      </c>
      <c r="JFG57" s="27" t="e">
        <f>JFG56/Справочно!JFF$5*1000000</f>
        <v>#DIV/0!</v>
      </c>
      <c r="JFH57" s="27" t="e">
        <f>JFH56/Справочно!JFG$5*1000000</f>
        <v>#DIV/0!</v>
      </c>
      <c r="JFI57" s="27" t="e">
        <f>JFI56/Справочно!JFH$5*1000000</f>
        <v>#DIV/0!</v>
      </c>
      <c r="JFJ57" s="27" t="e">
        <f>JFJ56/Справочно!JFI$5*1000000</f>
        <v>#DIV/0!</v>
      </c>
      <c r="JFK57" s="27" t="e">
        <f>JFK56/Справочно!JFJ$5*1000000</f>
        <v>#DIV/0!</v>
      </c>
      <c r="JFL57" s="27" t="e">
        <f>JFL56/Справочно!JFK$5*1000000</f>
        <v>#DIV/0!</v>
      </c>
      <c r="JFM57" s="27" t="e">
        <f>JFM56/Справочно!JFL$5*1000000</f>
        <v>#DIV/0!</v>
      </c>
      <c r="JFN57" s="27" t="e">
        <f>JFN56/Справочно!JFM$5*1000000</f>
        <v>#DIV/0!</v>
      </c>
      <c r="JFO57" s="27" t="e">
        <f>JFO56/Справочно!JFN$5*1000000</f>
        <v>#DIV/0!</v>
      </c>
      <c r="JFP57" s="27" t="e">
        <f>JFP56/Справочно!JFO$5*1000000</f>
        <v>#DIV/0!</v>
      </c>
      <c r="JFQ57" s="27" t="e">
        <f>JFQ56/Справочно!JFP$5*1000000</f>
        <v>#DIV/0!</v>
      </c>
      <c r="JFR57" s="27" t="e">
        <f>JFR56/Справочно!JFQ$5*1000000</f>
        <v>#DIV/0!</v>
      </c>
      <c r="JFS57" s="27" t="e">
        <f>JFS56/Справочно!JFR$5*1000000</f>
        <v>#DIV/0!</v>
      </c>
      <c r="JFT57" s="27" t="e">
        <f>JFT56/Справочно!JFS$5*1000000</f>
        <v>#DIV/0!</v>
      </c>
      <c r="JFU57" s="27" t="e">
        <f>JFU56/Справочно!JFT$5*1000000</f>
        <v>#DIV/0!</v>
      </c>
      <c r="JFV57" s="27" t="e">
        <f>JFV56/Справочно!JFU$5*1000000</f>
        <v>#DIV/0!</v>
      </c>
      <c r="JFW57" s="27" t="e">
        <f>JFW56/Справочно!JFV$5*1000000</f>
        <v>#DIV/0!</v>
      </c>
      <c r="JFX57" s="27" t="e">
        <f>JFX56/Справочно!JFW$5*1000000</f>
        <v>#DIV/0!</v>
      </c>
      <c r="JFY57" s="27" t="e">
        <f>JFY56/Справочно!JFX$5*1000000</f>
        <v>#DIV/0!</v>
      </c>
      <c r="JFZ57" s="27" t="e">
        <f>JFZ56/Справочно!JFY$5*1000000</f>
        <v>#DIV/0!</v>
      </c>
      <c r="JGA57" s="27" t="e">
        <f>JGA56/Справочно!JFZ$5*1000000</f>
        <v>#DIV/0!</v>
      </c>
      <c r="JGB57" s="27" t="e">
        <f>JGB56/Справочно!JGA$5*1000000</f>
        <v>#DIV/0!</v>
      </c>
      <c r="JGC57" s="27" t="e">
        <f>JGC56/Справочно!JGB$5*1000000</f>
        <v>#DIV/0!</v>
      </c>
      <c r="JGD57" s="27" t="e">
        <f>JGD56/Справочно!JGC$5*1000000</f>
        <v>#DIV/0!</v>
      </c>
      <c r="JGE57" s="27" t="e">
        <f>JGE56/Справочно!JGD$5*1000000</f>
        <v>#DIV/0!</v>
      </c>
      <c r="JGF57" s="27" t="e">
        <f>JGF56/Справочно!JGE$5*1000000</f>
        <v>#DIV/0!</v>
      </c>
      <c r="JGG57" s="27" t="e">
        <f>JGG56/Справочно!JGF$5*1000000</f>
        <v>#DIV/0!</v>
      </c>
      <c r="JGH57" s="27" t="e">
        <f>JGH56/Справочно!JGG$5*1000000</f>
        <v>#DIV/0!</v>
      </c>
      <c r="JGI57" s="27" t="e">
        <f>JGI56/Справочно!JGH$5*1000000</f>
        <v>#DIV/0!</v>
      </c>
      <c r="JGJ57" s="27" t="e">
        <f>JGJ56/Справочно!JGI$5*1000000</f>
        <v>#DIV/0!</v>
      </c>
      <c r="JGK57" s="27" t="e">
        <f>JGK56/Справочно!JGJ$5*1000000</f>
        <v>#DIV/0!</v>
      </c>
      <c r="JGL57" s="27" t="e">
        <f>JGL56/Справочно!JGK$5*1000000</f>
        <v>#DIV/0!</v>
      </c>
      <c r="JGM57" s="27" t="e">
        <f>JGM56/Справочно!JGL$5*1000000</f>
        <v>#DIV/0!</v>
      </c>
      <c r="JGN57" s="27" t="e">
        <f>JGN56/Справочно!JGM$5*1000000</f>
        <v>#DIV/0!</v>
      </c>
      <c r="JGO57" s="27" t="e">
        <f>JGO56/Справочно!JGN$5*1000000</f>
        <v>#DIV/0!</v>
      </c>
      <c r="JGP57" s="27" t="e">
        <f>JGP56/Справочно!JGO$5*1000000</f>
        <v>#DIV/0!</v>
      </c>
      <c r="JGQ57" s="27" t="e">
        <f>JGQ56/Справочно!JGP$5*1000000</f>
        <v>#DIV/0!</v>
      </c>
      <c r="JGR57" s="27" t="e">
        <f>JGR56/Справочно!JGQ$5*1000000</f>
        <v>#DIV/0!</v>
      </c>
      <c r="JGS57" s="27" t="e">
        <f>JGS56/Справочно!JGR$5*1000000</f>
        <v>#DIV/0!</v>
      </c>
      <c r="JGT57" s="27" t="e">
        <f>JGT56/Справочно!JGS$5*1000000</f>
        <v>#DIV/0!</v>
      </c>
      <c r="JGU57" s="27" t="e">
        <f>JGU56/Справочно!JGT$5*1000000</f>
        <v>#DIV/0!</v>
      </c>
      <c r="JGV57" s="27" t="e">
        <f>JGV56/Справочно!JGU$5*1000000</f>
        <v>#DIV/0!</v>
      </c>
      <c r="JGW57" s="27" t="e">
        <f>JGW56/Справочно!JGV$5*1000000</f>
        <v>#DIV/0!</v>
      </c>
      <c r="JGX57" s="27" t="e">
        <f>JGX56/Справочно!JGW$5*1000000</f>
        <v>#DIV/0!</v>
      </c>
      <c r="JGY57" s="27" t="e">
        <f>JGY56/Справочно!JGX$5*1000000</f>
        <v>#DIV/0!</v>
      </c>
      <c r="JGZ57" s="27" t="e">
        <f>JGZ56/Справочно!JGY$5*1000000</f>
        <v>#DIV/0!</v>
      </c>
      <c r="JHA57" s="27" t="e">
        <f>JHA56/Справочно!JGZ$5*1000000</f>
        <v>#DIV/0!</v>
      </c>
      <c r="JHB57" s="27" t="e">
        <f>JHB56/Справочно!JHA$5*1000000</f>
        <v>#DIV/0!</v>
      </c>
      <c r="JHC57" s="27" t="e">
        <f>JHC56/Справочно!JHB$5*1000000</f>
        <v>#DIV/0!</v>
      </c>
      <c r="JHD57" s="27" t="e">
        <f>JHD56/Справочно!JHC$5*1000000</f>
        <v>#DIV/0!</v>
      </c>
      <c r="JHE57" s="27" t="e">
        <f>JHE56/Справочно!JHD$5*1000000</f>
        <v>#DIV/0!</v>
      </c>
      <c r="JHF57" s="27" t="e">
        <f>JHF56/Справочно!JHE$5*1000000</f>
        <v>#DIV/0!</v>
      </c>
      <c r="JHG57" s="27" t="e">
        <f>JHG56/Справочно!JHF$5*1000000</f>
        <v>#DIV/0!</v>
      </c>
      <c r="JHH57" s="27" t="e">
        <f>JHH56/Справочно!JHG$5*1000000</f>
        <v>#DIV/0!</v>
      </c>
      <c r="JHI57" s="27" t="e">
        <f>JHI56/Справочно!JHH$5*1000000</f>
        <v>#DIV/0!</v>
      </c>
      <c r="JHJ57" s="27" t="e">
        <f>JHJ56/Справочно!JHI$5*1000000</f>
        <v>#DIV/0!</v>
      </c>
      <c r="JHK57" s="27" t="e">
        <f>JHK56/Справочно!JHJ$5*1000000</f>
        <v>#DIV/0!</v>
      </c>
      <c r="JHL57" s="27" t="e">
        <f>JHL56/Справочно!JHK$5*1000000</f>
        <v>#DIV/0!</v>
      </c>
      <c r="JHM57" s="27" t="e">
        <f>JHM56/Справочно!JHL$5*1000000</f>
        <v>#DIV/0!</v>
      </c>
      <c r="JHN57" s="27" t="e">
        <f>JHN56/Справочно!JHM$5*1000000</f>
        <v>#DIV/0!</v>
      </c>
      <c r="JHO57" s="27" t="e">
        <f>JHO56/Справочно!JHN$5*1000000</f>
        <v>#DIV/0!</v>
      </c>
      <c r="JHP57" s="27" t="e">
        <f>JHP56/Справочно!JHO$5*1000000</f>
        <v>#DIV/0!</v>
      </c>
      <c r="JHQ57" s="27" t="e">
        <f>JHQ56/Справочно!JHP$5*1000000</f>
        <v>#DIV/0!</v>
      </c>
      <c r="JHR57" s="27" t="e">
        <f>JHR56/Справочно!JHQ$5*1000000</f>
        <v>#DIV/0!</v>
      </c>
      <c r="JHS57" s="27" t="e">
        <f>JHS56/Справочно!JHR$5*1000000</f>
        <v>#DIV/0!</v>
      </c>
      <c r="JHT57" s="27" t="e">
        <f>JHT56/Справочно!JHS$5*1000000</f>
        <v>#DIV/0!</v>
      </c>
      <c r="JHU57" s="27" t="e">
        <f>JHU56/Справочно!JHT$5*1000000</f>
        <v>#DIV/0!</v>
      </c>
      <c r="JHV57" s="27" t="e">
        <f>JHV56/Справочно!JHU$5*1000000</f>
        <v>#DIV/0!</v>
      </c>
      <c r="JHW57" s="27" t="e">
        <f>JHW56/Справочно!JHV$5*1000000</f>
        <v>#DIV/0!</v>
      </c>
      <c r="JHX57" s="27" t="e">
        <f>JHX56/Справочно!JHW$5*1000000</f>
        <v>#DIV/0!</v>
      </c>
      <c r="JHY57" s="27" t="e">
        <f>JHY56/Справочно!JHX$5*1000000</f>
        <v>#DIV/0!</v>
      </c>
      <c r="JHZ57" s="27" t="e">
        <f>JHZ56/Справочно!JHY$5*1000000</f>
        <v>#DIV/0!</v>
      </c>
      <c r="JIA57" s="27" t="e">
        <f>JIA56/Справочно!JHZ$5*1000000</f>
        <v>#DIV/0!</v>
      </c>
      <c r="JIB57" s="27" t="e">
        <f>JIB56/Справочно!JIA$5*1000000</f>
        <v>#DIV/0!</v>
      </c>
      <c r="JIC57" s="27" t="e">
        <f>JIC56/Справочно!JIB$5*1000000</f>
        <v>#DIV/0!</v>
      </c>
      <c r="JID57" s="27" t="e">
        <f>JID56/Справочно!JIC$5*1000000</f>
        <v>#DIV/0!</v>
      </c>
      <c r="JIE57" s="27" t="e">
        <f>JIE56/Справочно!JID$5*1000000</f>
        <v>#DIV/0!</v>
      </c>
      <c r="JIF57" s="27" t="e">
        <f>JIF56/Справочно!JIE$5*1000000</f>
        <v>#DIV/0!</v>
      </c>
      <c r="JIG57" s="27" t="e">
        <f>JIG56/Справочно!JIF$5*1000000</f>
        <v>#DIV/0!</v>
      </c>
      <c r="JIH57" s="27" t="e">
        <f>JIH56/Справочно!JIG$5*1000000</f>
        <v>#DIV/0!</v>
      </c>
      <c r="JII57" s="27" t="e">
        <f>JII56/Справочно!JIH$5*1000000</f>
        <v>#DIV/0!</v>
      </c>
      <c r="JIJ57" s="27" t="e">
        <f>JIJ56/Справочно!JII$5*1000000</f>
        <v>#DIV/0!</v>
      </c>
      <c r="JIK57" s="27" t="e">
        <f>JIK56/Справочно!JIJ$5*1000000</f>
        <v>#DIV/0!</v>
      </c>
      <c r="JIL57" s="27" t="e">
        <f>JIL56/Справочно!JIK$5*1000000</f>
        <v>#DIV/0!</v>
      </c>
      <c r="JIM57" s="27" t="e">
        <f>JIM56/Справочно!JIL$5*1000000</f>
        <v>#DIV/0!</v>
      </c>
      <c r="JIN57" s="27" t="e">
        <f>JIN56/Справочно!JIM$5*1000000</f>
        <v>#DIV/0!</v>
      </c>
      <c r="JIO57" s="27" t="e">
        <f>JIO56/Справочно!JIN$5*1000000</f>
        <v>#DIV/0!</v>
      </c>
      <c r="JIP57" s="27" t="e">
        <f>JIP56/Справочно!JIO$5*1000000</f>
        <v>#DIV/0!</v>
      </c>
      <c r="JIQ57" s="27" t="e">
        <f>JIQ56/Справочно!JIP$5*1000000</f>
        <v>#DIV/0!</v>
      </c>
      <c r="JIR57" s="27" t="e">
        <f>JIR56/Справочно!JIQ$5*1000000</f>
        <v>#DIV/0!</v>
      </c>
      <c r="JIS57" s="27" t="e">
        <f>JIS56/Справочно!JIR$5*1000000</f>
        <v>#DIV/0!</v>
      </c>
      <c r="JIT57" s="27" t="e">
        <f>JIT56/Справочно!JIS$5*1000000</f>
        <v>#DIV/0!</v>
      </c>
      <c r="JIU57" s="27" t="e">
        <f>JIU56/Справочно!JIT$5*1000000</f>
        <v>#DIV/0!</v>
      </c>
      <c r="JIV57" s="27" t="e">
        <f>JIV56/Справочно!JIU$5*1000000</f>
        <v>#DIV/0!</v>
      </c>
      <c r="JIW57" s="27" t="e">
        <f>JIW56/Справочно!JIV$5*1000000</f>
        <v>#DIV/0!</v>
      </c>
      <c r="JIX57" s="27" t="e">
        <f>JIX56/Справочно!JIW$5*1000000</f>
        <v>#DIV/0!</v>
      </c>
      <c r="JIY57" s="27" t="e">
        <f>JIY56/Справочно!JIX$5*1000000</f>
        <v>#DIV/0!</v>
      </c>
      <c r="JIZ57" s="27" t="e">
        <f>JIZ56/Справочно!JIY$5*1000000</f>
        <v>#DIV/0!</v>
      </c>
      <c r="JJA57" s="27" t="e">
        <f>JJA56/Справочно!JIZ$5*1000000</f>
        <v>#DIV/0!</v>
      </c>
      <c r="JJB57" s="27" t="e">
        <f>JJB56/Справочно!JJA$5*1000000</f>
        <v>#DIV/0!</v>
      </c>
      <c r="JJC57" s="27" t="e">
        <f>JJC56/Справочно!JJB$5*1000000</f>
        <v>#DIV/0!</v>
      </c>
      <c r="JJD57" s="27" t="e">
        <f>JJD56/Справочно!JJC$5*1000000</f>
        <v>#DIV/0!</v>
      </c>
      <c r="JJE57" s="27" t="e">
        <f>JJE56/Справочно!JJD$5*1000000</f>
        <v>#DIV/0!</v>
      </c>
      <c r="JJF57" s="27" t="e">
        <f>JJF56/Справочно!JJE$5*1000000</f>
        <v>#DIV/0!</v>
      </c>
      <c r="JJG57" s="27" t="e">
        <f>JJG56/Справочно!JJF$5*1000000</f>
        <v>#DIV/0!</v>
      </c>
      <c r="JJH57" s="27" t="e">
        <f>JJH56/Справочно!JJG$5*1000000</f>
        <v>#DIV/0!</v>
      </c>
      <c r="JJI57" s="27" t="e">
        <f>JJI56/Справочно!JJH$5*1000000</f>
        <v>#DIV/0!</v>
      </c>
      <c r="JJJ57" s="27" t="e">
        <f>JJJ56/Справочно!JJI$5*1000000</f>
        <v>#DIV/0!</v>
      </c>
      <c r="JJK57" s="27" t="e">
        <f>JJK56/Справочно!JJJ$5*1000000</f>
        <v>#DIV/0!</v>
      </c>
      <c r="JJL57" s="27" t="e">
        <f>JJL56/Справочно!JJK$5*1000000</f>
        <v>#DIV/0!</v>
      </c>
      <c r="JJM57" s="27" t="e">
        <f>JJM56/Справочно!JJL$5*1000000</f>
        <v>#DIV/0!</v>
      </c>
      <c r="JJN57" s="27" t="e">
        <f>JJN56/Справочно!JJM$5*1000000</f>
        <v>#DIV/0!</v>
      </c>
      <c r="JJO57" s="27" t="e">
        <f>JJO56/Справочно!JJN$5*1000000</f>
        <v>#DIV/0!</v>
      </c>
      <c r="JJP57" s="27" t="e">
        <f>JJP56/Справочно!JJO$5*1000000</f>
        <v>#DIV/0!</v>
      </c>
      <c r="JJQ57" s="27" t="e">
        <f>JJQ56/Справочно!JJP$5*1000000</f>
        <v>#DIV/0!</v>
      </c>
      <c r="JJR57" s="27" t="e">
        <f>JJR56/Справочно!JJQ$5*1000000</f>
        <v>#DIV/0!</v>
      </c>
      <c r="JJS57" s="27" t="e">
        <f>JJS56/Справочно!JJR$5*1000000</f>
        <v>#DIV/0!</v>
      </c>
      <c r="JJT57" s="27" t="e">
        <f>JJT56/Справочно!JJS$5*1000000</f>
        <v>#DIV/0!</v>
      </c>
      <c r="JJU57" s="27" t="e">
        <f>JJU56/Справочно!JJT$5*1000000</f>
        <v>#DIV/0!</v>
      </c>
      <c r="JJV57" s="27" t="e">
        <f>JJV56/Справочно!JJU$5*1000000</f>
        <v>#DIV/0!</v>
      </c>
      <c r="JJW57" s="27" t="e">
        <f>JJW56/Справочно!JJV$5*1000000</f>
        <v>#DIV/0!</v>
      </c>
      <c r="JJX57" s="27" t="e">
        <f>JJX56/Справочно!JJW$5*1000000</f>
        <v>#DIV/0!</v>
      </c>
      <c r="JJY57" s="27" t="e">
        <f>JJY56/Справочно!JJX$5*1000000</f>
        <v>#DIV/0!</v>
      </c>
      <c r="JJZ57" s="27" t="e">
        <f>JJZ56/Справочно!JJY$5*1000000</f>
        <v>#DIV/0!</v>
      </c>
      <c r="JKA57" s="27" t="e">
        <f>JKA56/Справочно!JJZ$5*1000000</f>
        <v>#DIV/0!</v>
      </c>
      <c r="JKB57" s="27" t="e">
        <f>JKB56/Справочно!JKA$5*1000000</f>
        <v>#DIV/0!</v>
      </c>
      <c r="JKC57" s="27" t="e">
        <f>JKC56/Справочно!JKB$5*1000000</f>
        <v>#DIV/0!</v>
      </c>
      <c r="JKD57" s="27" t="e">
        <f>JKD56/Справочно!JKC$5*1000000</f>
        <v>#DIV/0!</v>
      </c>
      <c r="JKE57" s="27" t="e">
        <f>JKE56/Справочно!JKD$5*1000000</f>
        <v>#DIV/0!</v>
      </c>
      <c r="JKF57" s="27" t="e">
        <f>JKF56/Справочно!JKE$5*1000000</f>
        <v>#DIV/0!</v>
      </c>
      <c r="JKG57" s="27" t="e">
        <f>JKG56/Справочно!JKF$5*1000000</f>
        <v>#DIV/0!</v>
      </c>
      <c r="JKH57" s="27" t="e">
        <f>JKH56/Справочно!JKG$5*1000000</f>
        <v>#DIV/0!</v>
      </c>
      <c r="JKI57" s="27" t="e">
        <f>JKI56/Справочно!JKH$5*1000000</f>
        <v>#DIV/0!</v>
      </c>
      <c r="JKJ57" s="27" t="e">
        <f>JKJ56/Справочно!JKI$5*1000000</f>
        <v>#DIV/0!</v>
      </c>
      <c r="JKK57" s="27" t="e">
        <f>JKK56/Справочно!JKJ$5*1000000</f>
        <v>#DIV/0!</v>
      </c>
      <c r="JKL57" s="27" t="e">
        <f>JKL56/Справочно!JKK$5*1000000</f>
        <v>#DIV/0!</v>
      </c>
      <c r="JKM57" s="27" t="e">
        <f>JKM56/Справочно!JKL$5*1000000</f>
        <v>#DIV/0!</v>
      </c>
      <c r="JKN57" s="27" t="e">
        <f>JKN56/Справочно!JKM$5*1000000</f>
        <v>#DIV/0!</v>
      </c>
      <c r="JKO57" s="27" t="e">
        <f>JKO56/Справочно!JKN$5*1000000</f>
        <v>#DIV/0!</v>
      </c>
      <c r="JKP57" s="27" t="e">
        <f>JKP56/Справочно!JKO$5*1000000</f>
        <v>#DIV/0!</v>
      </c>
      <c r="JKQ57" s="27" t="e">
        <f>JKQ56/Справочно!JKP$5*1000000</f>
        <v>#DIV/0!</v>
      </c>
      <c r="JKR57" s="27" t="e">
        <f>JKR56/Справочно!JKQ$5*1000000</f>
        <v>#DIV/0!</v>
      </c>
      <c r="JKS57" s="27" t="e">
        <f>JKS56/Справочно!JKR$5*1000000</f>
        <v>#DIV/0!</v>
      </c>
      <c r="JKT57" s="27" t="e">
        <f>JKT56/Справочно!JKS$5*1000000</f>
        <v>#DIV/0!</v>
      </c>
      <c r="JKU57" s="27" t="e">
        <f>JKU56/Справочно!JKT$5*1000000</f>
        <v>#DIV/0!</v>
      </c>
      <c r="JKV57" s="27" t="e">
        <f>JKV56/Справочно!JKU$5*1000000</f>
        <v>#DIV/0!</v>
      </c>
      <c r="JKW57" s="27" t="e">
        <f>JKW56/Справочно!JKV$5*1000000</f>
        <v>#DIV/0!</v>
      </c>
      <c r="JKX57" s="27" t="e">
        <f>JKX56/Справочно!JKW$5*1000000</f>
        <v>#DIV/0!</v>
      </c>
      <c r="JKY57" s="27" t="e">
        <f>JKY56/Справочно!JKX$5*1000000</f>
        <v>#DIV/0!</v>
      </c>
      <c r="JKZ57" s="27" t="e">
        <f>JKZ56/Справочно!JKY$5*1000000</f>
        <v>#DIV/0!</v>
      </c>
      <c r="JLA57" s="27" t="e">
        <f>JLA56/Справочно!JKZ$5*1000000</f>
        <v>#DIV/0!</v>
      </c>
      <c r="JLB57" s="27" t="e">
        <f>JLB56/Справочно!JLA$5*1000000</f>
        <v>#DIV/0!</v>
      </c>
      <c r="JLC57" s="27" t="e">
        <f>JLC56/Справочно!JLB$5*1000000</f>
        <v>#DIV/0!</v>
      </c>
      <c r="JLD57" s="27" t="e">
        <f>JLD56/Справочно!JLC$5*1000000</f>
        <v>#DIV/0!</v>
      </c>
      <c r="JLE57" s="27" t="e">
        <f>JLE56/Справочно!JLD$5*1000000</f>
        <v>#DIV/0!</v>
      </c>
      <c r="JLF57" s="27" t="e">
        <f>JLF56/Справочно!JLE$5*1000000</f>
        <v>#DIV/0!</v>
      </c>
      <c r="JLG57" s="27" t="e">
        <f>JLG56/Справочно!JLF$5*1000000</f>
        <v>#DIV/0!</v>
      </c>
      <c r="JLH57" s="27" t="e">
        <f>JLH56/Справочно!JLG$5*1000000</f>
        <v>#DIV/0!</v>
      </c>
      <c r="JLI57" s="27" t="e">
        <f>JLI56/Справочно!JLH$5*1000000</f>
        <v>#DIV/0!</v>
      </c>
      <c r="JLJ57" s="27" t="e">
        <f>JLJ56/Справочно!JLI$5*1000000</f>
        <v>#DIV/0!</v>
      </c>
      <c r="JLK57" s="27" t="e">
        <f>JLK56/Справочно!JLJ$5*1000000</f>
        <v>#DIV/0!</v>
      </c>
      <c r="JLL57" s="27" t="e">
        <f>JLL56/Справочно!JLK$5*1000000</f>
        <v>#DIV/0!</v>
      </c>
      <c r="JLM57" s="27" t="e">
        <f>JLM56/Справочно!JLL$5*1000000</f>
        <v>#DIV/0!</v>
      </c>
      <c r="JLN57" s="27" t="e">
        <f>JLN56/Справочно!JLM$5*1000000</f>
        <v>#DIV/0!</v>
      </c>
      <c r="JLO57" s="27" t="e">
        <f>JLO56/Справочно!JLN$5*1000000</f>
        <v>#DIV/0!</v>
      </c>
      <c r="JLP57" s="27" t="e">
        <f>JLP56/Справочно!JLO$5*1000000</f>
        <v>#DIV/0!</v>
      </c>
      <c r="JLQ57" s="27" t="e">
        <f>JLQ56/Справочно!JLP$5*1000000</f>
        <v>#DIV/0!</v>
      </c>
      <c r="JLR57" s="27" t="e">
        <f>JLR56/Справочно!JLQ$5*1000000</f>
        <v>#DIV/0!</v>
      </c>
      <c r="JLS57" s="27" t="e">
        <f>JLS56/Справочно!JLR$5*1000000</f>
        <v>#DIV/0!</v>
      </c>
      <c r="JLT57" s="27" t="e">
        <f>JLT56/Справочно!JLS$5*1000000</f>
        <v>#DIV/0!</v>
      </c>
      <c r="JLU57" s="27" t="e">
        <f>JLU56/Справочно!JLT$5*1000000</f>
        <v>#DIV/0!</v>
      </c>
      <c r="JLV57" s="27" t="e">
        <f>JLV56/Справочно!JLU$5*1000000</f>
        <v>#DIV/0!</v>
      </c>
      <c r="JLW57" s="27" t="e">
        <f>JLW56/Справочно!JLV$5*1000000</f>
        <v>#DIV/0!</v>
      </c>
      <c r="JLX57" s="27" t="e">
        <f>JLX56/Справочно!JLW$5*1000000</f>
        <v>#DIV/0!</v>
      </c>
      <c r="JLY57" s="27" t="e">
        <f>JLY56/Справочно!JLX$5*1000000</f>
        <v>#DIV/0!</v>
      </c>
      <c r="JLZ57" s="27" t="e">
        <f>JLZ56/Справочно!JLY$5*1000000</f>
        <v>#DIV/0!</v>
      </c>
      <c r="JMA57" s="27" t="e">
        <f>JMA56/Справочно!JLZ$5*1000000</f>
        <v>#DIV/0!</v>
      </c>
      <c r="JMB57" s="27" t="e">
        <f>JMB56/Справочно!JMA$5*1000000</f>
        <v>#DIV/0!</v>
      </c>
      <c r="JMC57" s="27" t="e">
        <f>JMC56/Справочно!JMB$5*1000000</f>
        <v>#DIV/0!</v>
      </c>
      <c r="JMD57" s="27" t="e">
        <f>JMD56/Справочно!JMC$5*1000000</f>
        <v>#DIV/0!</v>
      </c>
      <c r="JME57" s="27" t="e">
        <f>JME56/Справочно!JMD$5*1000000</f>
        <v>#DIV/0!</v>
      </c>
      <c r="JMF57" s="27" t="e">
        <f>JMF56/Справочно!JME$5*1000000</f>
        <v>#DIV/0!</v>
      </c>
      <c r="JMG57" s="27" t="e">
        <f>JMG56/Справочно!JMF$5*1000000</f>
        <v>#DIV/0!</v>
      </c>
      <c r="JMH57" s="27" t="e">
        <f>JMH56/Справочно!JMG$5*1000000</f>
        <v>#DIV/0!</v>
      </c>
      <c r="JMI57" s="27" t="e">
        <f>JMI56/Справочно!JMH$5*1000000</f>
        <v>#DIV/0!</v>
      </c>
      <c r="JMJ57" s="27" t="e">
        <f>JMJ56/Справочно!JMI$5*1000000</f>
        <v>#DIV/0!</v>
      </c>
      <c r="JMK57" s="27" t="e">
        <f>JMK56/Справочно!JMJ$5*1000000</f>
        <v>#DIV/0!</v>
      </c>
      <c r="JML57" s="27" t="e">
        <f>JML56/Справочно!JMK$5*1000000</f>
        <v>#DIV/0!</v>
      </c>
      <c r="JMM57" s="27" t="e">
        <f>JMM56/Справочно!JML$5*1000000</f>
        <v>#DIV/0!</v>
      </c>
      <c r="JMN57" s="27" t="e">
        <f>JMN56/Справочно!JMM$5*1000000</f>
        <v>#DIV/0!</v>
      </c>
      <c r="JMO57" s="27" t="e">
        <f>JMO56/Справочно!JMN$5*1000000</f>
        <v>#DIV/0!</v>
      </c>
      <c r="JMP57" s="27" t="e">
        <f>JMP56/Справочно!JMO$5*1000000</f>
        <v>#DIV/0!</v>
      </c>
      <c r="JMQ57" s="27" t="e">
        <f>JMQ56/Справочно!JMP$5*1000000</f>
        <v>#DIV/0!</v>
      </c>
      <c r="JMR57" s="27" t="e">
        <f>JMR56/Справочно!JMQ$5*1000000</f>
        <v>#DIV/0!</v>
      </c>
      <c r="JMS57" s="27" t="e">
        <f>JMS56/Справочно!JMR$5*1000000</f>
        <v>#DIV/0!</v>
      </c>
      <c r="JMT57" s="27" t="e">
        <f>JMT56/Справочно!JMS$5*1000000</f>
        <v>#DIV/0!</v>
      </c>
      <c r="JMU57" s="27" t="e">
        <f>JMU56/Справочно!JMT$5*1000000</f>
        <v>#DIV/0!</v>
      </c>
      <c r="JMV57" s="27" t="e">
        <f>JMV56/Справочно!JMU$5*1000000</f>
        <v>#DIV/0!</v>
      </c>
      <c r="JMW57" s="27" t="e">
        <f>JMW56/Справочно!JMV$5*1000000</f>
        <v>#DIV/0!</v>
      </c>
      <c r="JMX57" s="27" t="e">
        <f>JMX56/Справочно!JMW$5*1000000</f>
        <v>#DIV/0!</v>
      </c>
      <c r="JMY57" s="27" t="e">
        <f>JMY56/Справочно!JMX$5*1000000</f>
        <v>#DIV/0!</v>
      </c>
      <c r="JMZ57" s="27" t="e">
        <f>JMZ56/Справочно!JMY$5*1000000</f>
        <v>#DIV/0!</v>
      </c>
      <c r="JNA57" s="27" t="e">
        <f>JNA56/Справочно!JMZ$5*1000000</f>
        <v>#DIV/0!</v>
      </c>
      <c r="JNB57" s="27" t="e">
        <f>JNB56/Справочно!JNA$5*1000000</f>
        <v>#DIV/0!</v>
      </c>
      <c r="JNC57" s="27" t="e">
        <f>JNC56/Справочно!JNB$5*1000000</f>
        <v>#DIV/0!</v>
      </c>
      <c r="JND57" s="27" t="e">
        <f>JND56/Справочно!JNC$5*1000000</f>
        <v>#DIV/0!</v>
      </c>
      <c r="JNE57" s="27" t="e">
        <f>JNE56/Справочно!JND$5*1000000</f>
        <v>#DIV/0!</v>
      </c>
      <c r="JNF57" s="27" t="e">
        <f>JNF56/Справочно!JNE$5*1000000</f>
        <v>#DIV/0!</v>
      </c>
      <c r="JNG57" s="27" t="e">
        <f>JNG56/Справочно!JNF$5*1000000</f>
        <v>#DIV/0!</v>
      </c>
      <c r="JNH57" s="27" t="e">
        <f>JNH56/Справочно!JNG$5*1000000</f>
        <v>#DIV/0!</v>
      </c>
      <c r="JNI57" s="27" t="e">
        <f>JNI56/Справочно!JNH$5*1000000</f>
        <v>#DIV/0!</v>
      </c>
      <c r="JNJ57" s="27" t="e">
        <f>JNJ56/Справочно!JNI$5*1000000</f>
        <v>#DIV/0!</v>
      </c>
      <c r="JNK57" s="27" t="e">
        <f>JNK56/Справочно!JNJ$5*1000000</f>
        <v>#DIV/0!</v>
      </c>
      <c r="JNL57" s="27" t="e">
        <f>JNL56/Справочно!JNK$5*1000000</f>
        <v>#DIV/0!</v>
      </c>
      <c r="JNM57" s="27" t="e">
        <f>JNM56/Справочно!JNL$5*1000000</f>
        <v>#DIV/0!</v>
      </c>
      <c r="JNN57" s="27" t="e">
        <f>JNN56/Справочно!JNM$5*1000000</f>
        <v>#DIV/0!</v>
      </c>
      <c r="JNO57" s="27" t="e">
        <f>JNO56/Справочно!JNN$5*1000000</f>
        <v>#DIV/0!</v>
      </c>
      <c r="JNP57" s="27" t="e">
        <f>JNP56/Справочно!JNO$5*1000000</f>
        <v>#DIV/0!</v>
      </c>
      <c r="JNQ57" s="27" t="e">
        <f>JNQ56/Справочно!JNP$5*1000000</f>
        <v>#DIV/0!</v>
      </c>
      <c r="JNR57" s="27" t="e">
        <f>JNR56/Справочно!JNQ$5*1000000</f>
        <v>#DIV/0!</v>
      </c>
      <c r="JNS57" s="27" t="e">
        <f>JNS56/Справочно!JNR$5*1000000</f>
        <v>#DIV/0!</v>
      </c>
      <c r="JNT57" s="27" t="e">
        <f>JNT56/Справочно!JNS$5*1000000</f>
        <v>#DIV/0!</v>
      </c>
      <c r="JNU57" s="27" t="e">
        <f>JNU56/Справочно!JNT$5*1000000</f>
        <v>#DIV/0!</v>
      </c>
      <c r="JNV57" s="27" t="e">
        <f>JNV56/Справочно!JNU$5*1000000</f>
        <v>#DIV/0!</v>
      </c>
      <c r="JNW57" s="27" t="e">
        <f>JNW56/Справочно!JNV$5*1000000</f>
        <v>#DIV/0!</v>
      </c>
      <c r="JNX57" s="27" t="e">
        <f>JNX56/Справочно!JNW$5*1000000</f>
        <v>#DIV/0!</v>
      </c>
      <c r="JNY57" s="27" t="e">
        <f>JNY56/Справочно!JNX$5*1000000</f>
        <v>#DIV/0!</v>
      </c>
      <c r="JNZ57" s="27" t="e">
        <f>JNZ56/Справочно!JNY$5*1000000</f>
        <v>#DIV/0!</v>
      </c>
      <c r="JOA57" s="27" t="e">
        <f>JOA56/Справочно!JNZ$5*1000000</f>
        <v>#DIV/0!</v>
      </c>
      <c r="JOB57" s="27" t="e">
        <f>JOB56/Справочно!JOA$5*1000000</f>
        <v>#DIV/0!</v>
      </c>
      <c r="JOC57" s="27" t="e">
        <f>JOC56/Справочно!JOB$5*1000000</f>
        <v>#DIV/0!</v>
      </c>
      <c r="JOD57" s="27" t="e">
        <f>JOD56/Справочно!JOC$5*1000000</f>
        <v>#DIV/0!</v>
      </c>
      <c r="JOE57" s="27" t="e">
        <f>JOE56/Справочно!JOD$5*1000000</f>
        <v>#DIV/0!</v>
      </c>
      <c r="JOF57" s="27" t="e">
        <f>JOF56/Справочно!JOE$5*1000000</f>
        <v>#DIV/0!</v>
      </c>
      <c r="JOG57" s="27" t="e">
        <f>JOG56/Справочно!JOF$5*1000000</f>
        <v>#DIV/0!</v>
      </c>
      <c r="JOH57" s="27" t="e">
        <f>JOH56/Справочно!JOG$5*1000000</f>
        <v>#DIV/0!</v>
      </c>
      <c r="JOI57" s="27" t="e">
        <f>JOI56/Справочно!JOH$5*1000000</f>
        <v>#DIV/0!</v>
      </c>
      <c r="JOJ57" s="27" t="e">
        <f>JOJ56/Справочно!JOI$5*1000000</f>
        <v>#DIV/0!</v>
      </c>
      <c r="JOK57" s="27" t="e">
        <f>JOK56/Справочно!JOJ$5*1000000</f>
        <v>#DIV/0!</v>
      </c>
      <c r="JOL57" s="27" t="e">
        <f>JOL56/Справочно!JOK$5*1000000</f>
        <v>#DIV/0!</v>
      </c>
      <c r="JOM57" s="27" t="e">
        <f>JOM56/Справочно!JOL$5*1000000</f>
        <v>#DIV/0!</v>
      </c>
      <c r="JON57" s="27" t="e">
        <f>JON56/Справочно!JOM$5*1000000</f>
        <v>#DIV/0!</v>
      </c>
      <c r="JOO57" s="27" t="e">
        <f>JOO56/Справочно!JON$5*1000000</f>
        <v>#DIV/0!</v>
      </c>
      <c r="JOP57" s="27" t="e">
        <f>JOP56/Справочно!JOO$5*1000000</f>
        <v>#DIV/0!</v>
      </c>
      <c r="JOQ57" s="27" t="e">
        <f>JOQ56/Справочно!JOP$5*1000000</f>
        <v>#DIV/0!</v>
      </c>
      <c r="JOR57" s="27" t="e">
        <f>JOR56/Справочно!JOQ$5*1000000</f>
        <v>#DIV/0!</v>
      </c>
      <c r="JOS57" s="27" t="e">
        <f>JOS56/Справочно!JOR$5*1000000</f>
        <v>#DIV/0!</v>
      </c>
      <c r="JOT57" s="27" t="e">
        <f>JOT56/Справочно!JOS$5*1000000</f>
        <v>#DIV/0!</v>
      </c>
      <c r="JOU57" s="27" t="e">
        <f>JOU56/Справочно!JOT$5*1000000</f>
        <v>#DIV/0!</v>
      </c>
      <c r="JOV57" s="27" t="e">
        <f>JOV56/Справочно!JOU$5*1000000</f>
        <v>#DIV/0!</v>
      </c>
      <c r="JOW57" s="27" t="e">
        <f>JOW56/Справочно!JOV$5*1000000</f>
        <v>#DIV/0!</v>
      </c>
      <c r="JOX57" s="27" t="e">
        <f>JOX56/Справочно!JOW$5*1000000</f>
        <v>#DIV/0!</v>
      </c>
      <c r="JOY57" s="27" t="e">
        <f>JOY56/Справочно!JOX$5*1000000</f>
        <v>#DIV/0!</v>
      </c>
      <c r="JOZ57" s="27" t="e">
        <f>JOZ56/Справочно!JOY$5*1000000</f>
        <v>#DIV/0!</v>
      </c>
      <c r="JPA57" s="27" t="e">
        <f>JPA56/Справочно!JOZ$5*1000000</f>
        <v>#DIV/0!</v>
      </c>
      <c r="JPB57" s="27" t="e">
        <f>JPB56/Справочно!JPA$5*1000000</f>
        <v>#DIV/0!</v>
      </c>
      <c r="JPC57" s="27" t="e">
        <f>JPC56/Справочно!JPB$5*1000000</f>
        <v>#DIV/0!</v>
      </c>
      <c r="JPD57" s="27" t="e">
        <f>JPD56/Справочно!JPC$5*1000000</f>
        <v>#DIV/0!</v>
      </c>
      <c r="JPE57" s="27" t="e">
        <f>JPE56/Справочно!JPD$5*1000000</f>
        <v>#DIV/0!</v>
      </c>
      <c r="JPF57" s="27" t="e">
        <f>JPF56/Справочно!JPE$5*1000000</f>
        <v>#DIV/0!</v>
      </c>
      <c r="JPG57" s="27" t="e">
        <f>JPG56/Справочно!JPF$5*1000000</f>
        <v>#DIV/0!</v>
      </c>
      <c r="JPH57" s="27" t="e">
        <f>JPH56/Справочно!JPG$5*1000000</f>
        <v>#DIV/0!</v>
      </c>
      <c r="JPI57" s="27" t="e">
        <f>JPI56/Справочно!JPH$5*1000000</f>
        <v>#DIV/0!</v>
      </c>
      <c r="JPJ57" s="27" t="e">
        <f>JPJ56/Справочно!JPI$5*1000000</f>
        <v>#DIV/0!</v>
      </c>
      <c r="JPK57" s="27" t="e">
        <f>JPK56/Справочно!JPJ$5*1000000</f>
        <v>#DIV/0!</v>
      </c>
      <c r="JPL57" s="27" t="e">
        <f>JPL56/Справочно!JPK$5*1000000</f>
        <v>#DIV/0!</v>
      </c>
      <c r="JPM57" s="27" t="e">
        <f>JPM56/Справочно!JPL$5*1000000</f>
        <v>#DIV/0!</v>
      </c>
      <c r="JPN57" s="27" t="e">
        <f>JPN56/Справочно!JPM$5*1000000</f>
        <v>#DIV/0!</v>
      </c>
      <c r="JPO57" s="27" t="e">
        <f>JPO56/Справочно!JPN$5*1000000</f>
        <v>#DIV/0!</v>
      </c>
      <c r="JPP57" s="27" t="e">
        <f>JPP56/Справочно!JPO$5*1000000</f>
        <v>#DIV/0!</v>
      </c>
      <c r="JPQ57" s="27" t="e">
        <f>JPQ56/Справочно!JPP$5*1000000</f>
        <v>#DIV/0!</v>
      </c>
      <c r="JPR57" s="27" t="e">
        <f>JPR56/Справочно!JPQ$5*1000000</f>
        <v>#DIV/0!</v>
      </c>
      <c r="JPS57" s="27" t="e">
        <f>JPS56/Справочно!JPR$5*1000000</f>
        <v>#DIV/0!</v>
      </c>
      <c r="JPT57" s="27" t="e">
        <f>JPT56/Справочно!JPS$5*1000000</f>
        <v>#DIV/0!</v>
      </c>
      <c r="JPU57" s="27" t="e">
        <f>JPU56/Справочно!JPT$5*1000000</f>
        <v>#DIV/0!</v>
      </c>
      <c r="JPV57" s="27" t="e">
        <f>JPV56/Справочно!JPU$5*1000000</f>
        <v>#DIV/0!</v>
      </c>
      <c r="JPW57" s="27" t="e">
        <f>JPW56/Справочно!JPV$5*1000000</f>
        <v>#DIV/0!</v>
      </c>
      <c r="JPX57" s="27" t="e">
        <f>JPX56/Справочно!JPW$5*1000000</f>
        <v>#DIV/0!</v>
      </c>
      <c r="JPY57" s="27" t="e">
        <f>JPY56/Справочно!JPX$5*1000000</f>
        <v>#DIV/0!</v>
      </c>
      <c r="JPZ57" s="27" t="e">
        <f>JPZ56/Справочно!JPY$5*1000000</f>
        <v>#DIV/0!</v>
      </c>
      <c r="JQA57" s="27" t="e">
        <f>JQA56/Справочно!JPZ$5*1000000</f>
        <v>#DIV/0!</v>
      </c>
      <c r="JQB57" s="27" t="e">
        <f>JQB56/Справочно!JQA$5*1000000</f>
        <v>#DIV/0!</v>
      </c>
      <c r="JQC57" s="27" t="e">
        <f>JQC56/Справочно!JQB$5*1000000</f>
        <v>#DIV/0!</v>
      </c>
      <c r="JQD57" s="27" t="e">
        <f>JQD56/Справочно!JQC$5*1000000</f>
        <v>#DIV/0!</v>
      </c>
      <c r="JQE57" s="27" t="e">
        <f>JQE56/Справочно!JQD$5*1000000</f>
        <v>#DIV/0!</v>
      </c>
      <c r="JQF57" s="27" t="e">
        <f>JQF56/Справочно!JQE$5*1000000</f>
        <v>#DIV/0!</v>
      </c>
      <c r="JQG57" s="27" t="e">
        <f>JQG56/Справочно!JQF$5*1000000</f>
        <v>#DIV/0!</v>
      </c>
      <c r="JQH57" s="27" t="e">
        <f>JQH56/Справочно!JQG$5*1000000</f>
        <v>#DIV/0!</v>
      </c>
      <c r="JQI57" s="27" t="e">
        <f>JQI56/Справочно!JQH$5*1000000</f>
        <v>#DIV/0!</v>
      </c>
      <c r="JQJ57" s="27" t="e">
        <f>JQJ56/Справочно!JQI$5*1000000</f>
        <v>#DIV/0!</v>
      </c>
      <c r="JQK57" s="27" t="e">
        <f>JQK56/Справочно!JQJ$5*1000000</f>
        <v>#DIV/0!</v>
      </c>
      <c r="JQL57" s="27" t="e">
        <f>JQL56/Справочно!JQK$5*1000000</f>
        <v>#DIV/0!</v>
      </c>
      <c r="JQM57" s="27" t="e">
        <f>JQM56/Справочно!JQL$5*1000000</f>
        <v>#DIV/0!</v>
      </c>
      <c r="JQN57" s="27" t="e">
        <f>JQN56/Справочно!JQM$5*1000000</f>
        <v>#DIV/0!</v>
      </c>
      <c r="JQO57" s="27" t="e">
        <f>JQO56/Справочно!JQN$5*1000000</f>
        <v>#DIV/0!</v>
      </c>
      <c r="JQP57" s="27" t="e">
        <f>JQP56/Справочно!JQO$5*1000000</f>
        <v>#DIV/0!</v>
      </c>
      <c r="JQQ57" s="27" t="e">
        <f>JQQ56/Справочно!JQP$5*1000000</f>
        <v>#DIV/0!</v>
      </c>
      <c r="JQR57" s="27" t="e">
        <f>JQR56/Справочно!JQQ$5*1000000</f>
        <v>#DIV/0!</v>
      </c>
      <c r="JQS57" s="27" t="e">
        <f>JQS56/Справочно!JQR$5*1000000</f>
        <v>#DIV/0!</v>
      </c>
      <c r="JQT57" s="27" t="e">
        <f>JQT56/Справочно!JQS$5*1000000</f>
        <v>#DIV/0!</v>
      </c>
      <c r="JQU57" s="27" t="e">
        <f>JQU56/Справочно!JQT$5*1000000</f>
        <v>#DIV/0!</v>
      </c>
      <c r="JQV57" s="27" t="e">
        <f>JQV56/Справочно!JQU$5*1000000</f>
        <v>#DIV/0!</v>
      </c>
      <c r="JQW57" s="27" t="e">
        <f>JQW56/Справочно!JQV$5*1000000</f>
        <v>#DIV/0!</v>
      </c>
      <c r="JQX57" s="27" t="e">
        <f>JQX56/Справочно!JQW$5*1000000</f>
        <v>#DIV/0!</v>
      </c>
      <c r="JQY57" s="27" t="e">
        <f>JQY56/Справочно!JQX$5*1000000</f>
        <v>#DIV/0!</v>
      </c>
      <c r="JQZ57" s="27" t="e">
        <f>JQZ56/Справочно!JQY$5*1000000</f>
        <v>#DIV/0!</v>
      </c>
      <c r="JRA57" s="27" t="e">
        <f>JRA56/Справочно!JQZ$5*1000000</f>
        <v>#DIV/0!</v>
      </c>
      <c r="JRB57" s="27" t="e">
        <f>JRB56/Справочно!JRA$5*1000000</f>
        <v>#DIV/0!</v>
      </c>
      <c r="JRC57" s="27" t="e">
        <f>JRC56/Справочно!JRB$5*1000000</f>
        <v>#DIV/0!</v>
      </c>
      <c r="JRD57" s="27" t="e">
        <f>JRD56/Справочно!JRC$5*1000000</f>
        <v>#DIV/0!</v>
      </c>
      <c r="JRE57" s="27" t="e">
        <f>JRE56/Справочно!JRD$5*1000000</f>
        <v>#DIV/0!</v>
      </c>
      <c r="JRF57" s="27" t="e">
        <f>JRF56/Справочно!JRE$5*1000000</f>
        <v>#DIV/0!</v>
      </c>
      <c r="JRG57" s="27" t="e">
        <f>JRG56/Справочно!JRF$5*1000000</f>
        <v>#DIV/0!</v>
      </c>
      <c r="JRH57" s="27" t="e">
        <f>JRH56/Справочно!JRG$5*1000000</f>
        <v>#DIV/0!</v>
      </c>
      <c r="JRI57" s="27" t="e">
        <f>JRI56/Справочно!JRH$5*1000000</f>
        <v>#DIV/0!</v>
      </c>
      <c r="JRJ57" s="27" t="e">
        <f>JRJ56/Справочно!JRI$5*1000000</f>
        <v>#DIV/0!</v>
      </c>
      <c r="JRK57" s="27" t="e">
        <f>JRK56/Справочно!JRJ$5*1000000</f>
        <v>#DIV/0!</v>
      </c>
      <c r="JRL57" s="27" t="e">
        <f>JRL56/Справочно!JRK$5*1000000</f>
        <v>#DIV/0!</v>
      </c>
      <c r="JRM57" s="27" t="e">
        <f>JRM56/Справочно!JRL$5*1000000</f>
        <v>#DIV/0!</v>
      </c>
      <c r="JRN57" s="27" t="e">
        <f>JRN56/Справочно!JRM$5*1000000</f>
        <v>#DIV/0!</v>
      </c>
      <c r="JRO57" s="27" t="e">
        <f>JRO56/Справочно!JRN$5*1000000</f>
        <v>#DIV/0!</v>
      </c>
      <c r="JRP57" s="27" t="e">
        <f>JRP56/Справочно!JRO$5*1000000</f>
        <v>#DIV/0!</v>
      </c>
      <c r="JRQ57" s="27" t="e">
        <f>JRQ56/Справочно!JRP$5*1000000</f>
        <v>#DIV/0!</v>
      </c>
      <c r="JRR57" s="27" t="e">
        <f>JRR56/Справочно!JRQ$5*1000000</f>
        <v>#DIV/0!</v>
      </c>
      <c r="JRS57" s="27" t="e">
        <f>JRS56/Справочно!JRR$5*1000000</f>
        <v>#DIV/0!</v>
      </c>
      <c r="JRT57" s="27" t="e">
        <f>JRT56/Справочно!JRS$5*1000000</f>
        <v>#DIV/0!</v>
      </c>
      <c r="JRU57" s="27" t="e">
        <f>JRU56/Справочно!JRT$5*1000000</f>
        <v>#DIV/0!</v>
      </c>
      <c r="JRV57" s="27" t="e">
        <f>JRV56/Справочно!JRU$5*1000000</f>
        <v>#DIV/0!</v>
      </c>
      <c r="JRW57" s="27" t="e">
        <f>JRW56/Справочно!JRV$5*1000000</f>
        <v>#DIV/0!</v>
      </c>
      <c r="JRX57" s="27" t="e">
        <f>JRX56/Справочно!JRW$5*1000000</f>
        <v>#DIV/0!</v>
      </c>
      <c r="JRY57" s="27" t="e">
        <f>JRY56/Справочно!JRX$5*1000000</f>
        <v>#DIV/0!</v>
      </c>
      <c r="JRZ57" s="27" t="e">
        <f>JRZ56/Справочно!JRY$5*1000000</f>
        <v>#DIV/0!</v>
      </c>
      <c r="JSA57" s="27" t="e">
        <f>JSA56/Справочно!JRZ$5*1000000</f>
        <v>#DIV/0!</v>
      </c>
      <c r="JSB57" s="27" t="e">
        <f>JSB56/Справочно!JSA$5*1000000</f>
        <v>#DIV/0!</v>
      </c>
      <c r="JSC57" s="27" t="e">
        <f>JSC56/Справочно!JSB$5*1000000</f>
        <v>#DIV/0!</v>
      </c>
      <c r="JSD57" s="27" t="e">
        <f>JSD56/Справочно!JSC$5*1000000</f>
        <v>#DIV/0!</v>
      </c>
      <c r="JSE57" s="27" t="e">
        <f>JSE56/Справочно!JSD$5*1000000</f>
        <v>#DIV/0!</v>
      </c>
      <c r="JSF57" s="27" t="e">
        <f>JSF56/Справочно!JSE$5*1000000</f>
        <v>#DIV/0!</v>
      </c>
      <c r="JSG57" s="27" t="e">
        <f>JSG56/Справочно!JSF$5*1000000</f>
        <v>#DIV/0!</v>
      </c>
      <c r="JSH57" s="27" t="e">
        <f>JSH56/Справочно!JSG$5*1000000</f>
        <v>#DIV/0!</v>
      </c>
      <c r="JSI57" s="27" t="e">
        <f>JSI56/Справочно!JSH$5*1000000</f>
        <v>#DIV/0!</v>
      </c>
      <c r="JSJ57" s="27" t="e">
        <f>JSJ56/Справочно!JSI$5*1000000</f>
        <v>#DIV/0!</v>
      </c>
      <c r="JSK57" s="27" t="e">
        <f>JSK56/Справочно!JSJ$5*1000000</f>
        <v>#DIV/0!</v>
      </c>
      <c r="JSL57" s="27" t="e">
        <f>JSL56/Справочно!JSK$5*1000000</f>
        <v>#DIV/0!</v>
      </c>
      <c r="JSM57" s="27" t="e">
        <f>JSM56/Справочно!JSL$5*1000000</f>
        <v>#DIV/0!</v>
      </c>
      <c r="JSN57" s="27" t="e">
        <f>JSN56/Справочно!JSM$5*1000000</f>
        <v>#DIV/0!</v>
      </c>
      <c r="JSO57" s="27" t="e">
        <f>JSO56/Справочно!JSN$5*1000000</f>
        <v>#DIV/0!</v>
      </c>
      <c r="JSP57" s="27" t="e">
        <f>JSP56/Справочно!JSO$5*1000000</f>
        <v>#DIV/0!</v>
      </c>
      <c r="JSQ57" s="27" t="e">
        <f>JSQ56/Справочно!JSP$5*1000000</f>
        <v>#DIV/0!</v>
      </c>
      <c r="JSR57" s="27" t="e">
        <f>JSR56/Справочно!JSQ$5*1000000</f>
        <v>#DIV/0!</v>
      </c>
      <c r="JSS57" s="27" t="e">
        <f>JSS56/Справочно!JSR$5*1000000</f>
        <v>#DIV/0!</v>
      </c>
      <c r="JST57" s="27" t="e">
        <f>JST56/Справочно!JSS$5*1000000</f>
        <v>#DIV/0!</v>
      </c>
      <c r="JSU57" s="27" t="e">
        <f>JSU56/Справочно!JST$5*1000000</f>
        <v>#DIV/0!</v>
      </c>
      <c r="JSV57" s="27" t="e">
        <f>JSV56/Справочно!JSU$5*1000000</f>
        <v>#DIV/0!</v>
      </c>
      <c r="JSW57" s="27" t="e">
        <f>JSW56/Справочно!JSV$5*1000000</f>
        <v>#DIV/0!</v>
      </c>
      <c r="JSX57" s="27" t="e">
        <f>JSX56/Справочно!JSW$5*1000000</f>
        <v>#DIV/0!</v>
      </c>
      <c r="JSY57" s="27" t="e">
        <f>JSY56/Справочно!JSX$5*1000000</f>
        <v>#DIV/0!</v>
      </c>
      <c r="JSZ57" s="27" t="e">
        <f>JSZ56/Справочно!JSY$5*1000000</f>
        <v>#DIV/0!</v>
      </c>
      <c r="JTA57" s="27" t="e">
        <f>JTA56/Справочно!JSZ$5*1000000</f>
        <v>#DIV/0!</v>
      </c>
      <c r="JTB57" s="27" t="e">
        <f>JTB56/Справочно!JTA$5*1000000</f>
        <v>#DIV/0!</v>
      </c>
      <c r="JTC57" s="27" t="e">
        <f>JTC56/Справочно!JTB$5*1000000</f>
        <v>#DIV/0!</v>
      </c>
      <c r="JTD57" s="27" t="e">
        <f>JTD56/Справочно!JTC$5*1000000</f>
        <v>#DIV/0!</v>
      </c>
      <c r="JTE57" s="27" t="e">
        <f>JTE56/Справочно!JTD$5*1000000</f>
        <v>#DIV/0!</v>
      </c>
      <c r="JTF57" s="27" t="e">
        <f>JTF56/Справочно!JTE$5*1000000</f>
        <v>#DIV/0!</v>
      </c>
      <c r="JTG57" s="27" t="e">
        <f>JTG56/Справочно!JTF$5*1000000</f>
        <v>#DIV/0!</v>
      </c>
      <c r="JTH57" s="27" t="e">
        <f>JTH56/Справочно!JTG$5*1000000</f>
        <v>#DIV/0!</v>
      </c>
      <c r="JTI57" s="27" t="e">
        <f>JTI56/Справочно!JTH$5*1000000</f>
        <v>#DIV/0!</v>
      </c>
      <c r="JTJ57" s="27" t="e">
        <f>JTJ56/Справочно!JTI$5*1000000</f>
        <v>#DIV/0!</v>
      </c>
      <c r="JTK57" s="27" t="e">
        <f>JTK56/Справочно!JTJ$5*1000000</f>
        <v>#DIV/0!</v>
      </c>
      <c r="JTL57" s="27" t="e">
        <f>JTL56/Справочно!JTK$5*1000000</f>
        <v>#DIV/0!</v>
      </c>
      <c r="JTM57" s="27" t="e">
        <f>JTM56/Справочно!JTL$5*1000000</f>
        <v>#DIV/0!</v>
      </c>
      <c r="JTN57" s="27" t="e">
        <f>JTN56/Справочно!JTM$5*1000000</f>
        <v>#DIV/0!</v>
      </c>
      <c r="JTO57" s="27" t="e">
        <f>JTO56/Справочно!JTN$5*1000000</f>
        <v>#DIV/0!</v>
      </c>
      <c r="JTP57" s="27" t="e">
        <f>JTP56/Справочно!JTO$5*1000000</f>
        <v>#DIV/0!</v>
      </c>
      <c r="JTQ57" s="27" t="e">
        <f>JTQ56/Справочно!JTP$5*1000000</f>
        <v>#DIV/0!</v>
      </c>
      <c r="JTR57" s="27" t="e">
        <f>JTR56/Справочно!JTQ$5*1000000</f>
        <v>#DIV/0!</v>
      </c>
      <c r="JTS57" s="27" t="e">
        <f>JTS56/Справочно!JTR$5*1000000</f>
        <v>#DIV/0!</v>
      </c>
      <c r="JTT57" s="27" t="e">
        <f>JTT56/Справочно!JTS$5*1000000</f>
        <v>#DIV/0!</v>
      </c>
      <c r="JTU57" s="27" t="e">
        <f>JTU56/Справочно!JTT$5*1000000</f>
        <v>#DIV/0!</v>
      </c>
      <c r="JTV57" s="27" t="e">
        <f>JTV56/Справочно!JTU$5*1000000</f>
        <v>#DIV/0!</v>
      </c>
      <c r="JTW57" s="27" t="e">
        <f>JTW56/Справочно!JTV$5*1000000</f>
        <v>#DIV/0!</v>
      </c>
      <c r="JTX57" s="27" t="e">
        <f>JTX56/Справочно!JTW$5*1000000</f>
        <v>#DIV/0!</v>
      </c>
      <c r="JTY57" s="27" t="e">
        <f>JTY56/Справочно!JTX$5*1000000</f>
        <v>#DIV/0!</v>
      </c>
      <c r="JTZ57" s="27" t="e">
        <f>JTZ56/Справочно!JTY$5*1000000</f>
        <v>#DIV/0!</v>
      </c>
      <c r="JUA57" s="27" t="e">
        <f>JUA56/Справочно!JTZ$5*1000000</f>
        <v>#DIV/0!</v>
      </c>
      <c r="JUB57" s="27" t="e">
        <f>JUB56/Справочно!JUA$5*1000000</f>
        <v>#DIV/0!</v>
      </c>
      <c r="JUC57" s="27" t="e">
        <f>JUC56/Справочно!JUB$5*1000000</f>
        <v>#DIV/0!</v>
      </c>
      <c r="JUD57" s="27" t="e">
        <f>JUD56/Справочно!JUC$5*1000000</f>
        <v>#DIV/0!</v>
      </c>
      <c r="JUE57" s="27" t="e">
        <f>JUE56/Справочно!JUD$5*1000000</f>
        <v>#DIV/0!</v>
      </c>
      <c r="JUF57" s="27" t="e">
        <f>JUF56/Справочно!JUE$5*1000000</f>
        <v>#DIV/0!</v>
      </c>
      <c r="JUG57" s="27" t="e">
        <f>JUG56/Справочно!JUF$5*1000000</f>
        <v>#DIV/0!</v>
      </c>
      <c r="JUH57" s="27" t="e">
        <f>JUH56/Справочно!JUG$5*1000000</f>
        <v>#DIV/0!</v>
      </c>
      <c r="JUI57" s="27" t="e">
        <f>JUI56/Справочно!JUH$5*1000000</f>
        <v>#DIV/0!</v>
      </c>
      <c r="JUJ57" s="27" t="e">
        <f>JUJ56/Справочно!JUI$5*1000000</f>
        <v>#DIV/0!</v>
      </c>
      <c r="JUK57" s="27" t="e">
        <f>JUK56/Справочно!JUJ$5*1000000</f>
        <v>#DIV/0!</v>
      </c>
      <c r="JUL57" s="27" t="e">
        <f>JUL56/Справочно!JUK$5*1000000</f>
        <v>#DIV/0!</v>
      </c>
      <c r="JUM57" s="27" t="e">
        <f>JUM56/Справочно!JUL$5*1000000</f>
        <v>#DIV/0!</v>
      </c>
      <c r="JUN57" s="27" t="e">
        <f>JUN56/Справочно!JUM$5*1000000</f>
        <v>#DIV/0!</v>
      </c>
      <c r="JUO57" s="27" t="e">
        <f>JUO56/Справочно!JUN$5*1000000</f>
        <v>#DIV/0!</v>
      </c>
      <c r="JUP57" s="27" t="e">
        <f>JUP56/Справочно!JUO$5*1000000</f>
        <v>#DIV/0!</v>
      </c>
      <c r="JUQ57" s="27" t="e">
        <f>JUQ56/Справочно!JUP$5*1000000</f>
        <v>#DIV/0!</v>
      </c>
      <c r="JUR57" s="27" t="e">
        <f>JUR56/Справочно!JUQ$5*1000000</f>
        <v>#DIV/0!</v>
      </c>
      <c r="JUS57" s="27" t="e">
        <f>JUS56/Справочно!JUR$5*1000000</f>
        <v>#DIV/0!</v>
      </c>
      <c r="JUT57" s="27" t="e">
        <f>JUT56/Справочно!JUS$5*1000000</f>
        <v>#DIV/0!</v>
      </c>
      <c r="JUU57" s="27" t="e">
        <f>JUU56/Справочно!JUT$5*1000000</f>
        <v>#DIV/0!</v>
      </c>
      <c r="JUV57" s="27" t="e">
        <f>JUV56/Справочно!JUU$5*1000000</f>
        <v>#DIV/0!</v>
      </c>
      <c r="JUW57" s="27" t="e">
        <f>JUW56/Справочно!JUV$5*1000000</f>
        <v>#DIV/0!</v>
      </c>
      <c r="JUX57" s="27" t="e">
        <f>JUX56/Справочно!JUW$5*1000000</f>
        <v>#DIV/0!</v>
      </c>
      <c r="JUY57" s="27" t="e">
        <f>JUY56/Справочно!JUX$5*1000000</f>
        <v>#DIV/0!</v>
      </c>
      <c r="JUZ57" s="27" t="e">
        <f>JUZ56/Справочно!JUY$5*1000000</f>
        <v>#DIV/0!</v>
      </c>
      <c r="JVA57" s="27" t="e">
        <f>JVA56/Справочно!JUZ$5*1000000</f>
        <v>#DIV/0!</v>
      </c>
      <c r="JVB57" s="27" t="e">
        <f>JVB56/Справочно!JVA$5*1000000</f>
        <v>#DIV/0!</v>
      </c>
      <c r="JVC57" s="27" t="e">
        <f>JVC56/Справочно!JVB$5*1000000</f>
        <v>#DIV/0!</v>
      </c>
      <c r="JVD57" s="27" t="e">
        <f>JVD56/Справочно!JVC$5*1000000</f>
        <v>#DIV/0!</v>
      </c>
      <c r="JVE57" s="27" t="e">
        <f>JVE56/Справочно!JVD$5*1000000</f>
        <v>#DIV/0!</v>
      </c>
      <c r="JVF57" s="27" t="e">
        <f>JVF56/Справочно!JVE$5*1000000</f>
        <v>#DIV/0!</v>
      </c>
      <c r="JVG57" s="27" t="e">
        <f>JVG56/Справочно!JVF$5*1000000</f>
        <v>#DIV/0!</v>
      </c>
      <c r="JVH57" s="27" t="e">
        <f>JVH56/Справочно!JVG$5*1000000</f>
        <v>#DIV/0!</v>
      </c>
      <c r="JVI57" s="27" t="e">
        <f>JVI56/Справочно!JVH$5*1000000</f>
        <v>#DIV/0!</v>
      </c>
      <c r="JVJ57" s="27" t="e">
        <f>JVJ56/Справочно!JVI$5*1000000</f>
        <v>#DIV/0!</v>
      </c>
      <c r="JVK57" s="27" t="e">
        <f>JVK56/Справочно!JVJ$5*1000000</f>
        <v>#DIV/0!</v>
      </c>
      <c r="JVL57" s="27" t="e">
        <f>JVL56/Справочно!JVK$5*1000000</f>
        <v>#DIV/0!</v>
      </c>
      <c r="JVM57" s="27" t="e">
        <f>JVM56/Справочно!JVL$5*1000000</f>
        <v>#DIV/0!</v>
      </c>
      <c r="JVN57" s="27" t="e">
        <f>JVN56/Справочно!JVM$5*1000000</f>
        <v>#DIV/0!</v>
      </c>
      <c r="JVO57" s="27" t="e">
        <f>JVO56/Справочно!JVN$5*1000000</f>
        <v>#DIV/0!</v>
      </c>
      <c r="JVP57" s="27" t="e">
        <f>JVP56/Справочно!JVO$5*1000000</f>
        <v>#DIV/0!</v>
      </c>
      <c r="JVQ57" s="27" t="e">
        <f>JVQ56/Справочно!JVP$5*1000000</f>
        <v>#DIV/0!</v>
      </c>
      <c r="JVR57" s="27" t="e">
        <f>JVR56/Справочно!JVQ$5*1000000</f>
        <v>#DIV/0!</v>
      </c>
      <c r="JVS57" s="27" t="e">
        <f>JVS56/Справочно!JVR$5*1000000</f>
        <v>#DIV/0!</v>
      </c>
      <c r="JVT57" s="27" t="e">
        <f>JVT56/Справочно!JVS$5*1000000</f>
        <v>#DIV/0!</v>
      </c>
      <c r="JVU57" s="27" t="e">
        <f>JVU56/Справочно!JVT$5*1000000</f>
        <v>#DIV/0!</v>
      </c>
      <c r="JVV57" s="27" t="e">
        <f>JVV56/Справочно!JVU$5*1000000</f>
        <v>#DIV/0!</v>
      </c>
      <c r="JVW57" s="27" t="e">
        <f>JVW56/Справочно!JVV$5*1000000</f>
        <v>#DIV/0!</v>
      </c>
      <c r="JVX57" s="27" t="e">
        <f>JVX56/Справочно!JVW$5*1000000</f>
        <v>#DIV/0!</v>
      </c>
      <c r="JVY57" s="27" t="e">
        <f>JVY56/Справочно!JVX$5*1000000</f>
        <v>#DIV/0!</v>
      </c>
      <c r="JVZ57" s="27" t="e">
        <f>JVZ56/Справочно!JVY$5*1000000</f>
        <v>#DIV/0!</v>
      </c>
      <c r="JWA57" s="27" t="e">
        <f>JWA56/Справочно!JVZ$5*1000000</f>
        <v>#DIV/0!</v>
      </c>
      <c r="JWB57" s="27" t="e">
        <f>JWB56/Справочно!JWA$5*1000000</f>
        <v>#DIV/0!</v>
      </c>
      <c r="JWC57" s="27" t="e">
        <f>JWC56/Справочно!JWB$5*1000000</f>
        <v>#DIV/0!</v>
      </c>
      <c r="JWD57" s="27" t="e">
        <f>JWD56/Справочно!JWC$5*1000000</f>
        <v>#DIV/0!</v>
      </c>
      <c r="JWE57" s="27" t="e">
        <f>JWE56/Справочно!JWD$5*1000000</f>
        <v>#DIV/0!</v>
      </c>
      <c r="JWF57" s="27" t="e">
        <f>JWF56/Справочно!JWE$5*1000000</f>
        <v>#DIV/0!</v>
      </c>
      <c r="JWG57" s="27" t="e">
        <f>JWG56/Справочно!JWF$5*1000000</f>
        <v>#DIV/0!</v>
      </c>
      <c r="JWH57" s="27" t="e">
        <f>JWH56/Справочно!JWG$5*1000000</f>
        <v>#DIV/0!</v>
      </c>
      <c r="JWI57" s="27" t="e">
        <f>JWI56/Справочно!JWH$5*1000000</f>
        <v>#DIV/0!</v>
      </c>
      <c r="JWJ57" s="27" t="e">
        <f>JWJ56/Справочно!JWI$5*1000000</f>
        <v>#DIV/0!</v>
      </c>
      <c r="JWK57" s="27" t="e">
        <f>JWK56/Справочно!JWJ$5*1000000</f>
        <v>#DIV/0!</v>
      </c>
      <c r="JWL57" s="27" t="e">
        <f>JWL56/Справочно!JWK$5*1000000</f>
        <v>#DIV/0!</v>
      </c>
      <c r="JWM57" s="27" t="e">
        <f>JWM56/Справочно!JWL$5*1000000</f>
        <v>#DIV/0!</v>
      </c>
      <c r="JWN57" s="27" t="e">
        <f>JWN56/Справочно!JWM$5*1000000</f>
        <v>#DIV/0!</v>
      </c>
      <c r="JWO57" s="27" t="e">
        <f>JWO56/Справочно!JWN$5*1000000</f>
        <v>#DIV/0!</v>
      </c>
      <c r="JWP57" s="27" t="e">
        <f>JWP56/Справочно!JWO$5*1000000</f>
        <v>#DIV/0!</v>
      </c>
      <c r="JWQ57" s="27" t="e">
        <f>JWQ56/Справочно!JWP$5*1000000</f>
        <v>#DIV/0!</v>
      </c>
      <c r="JWR57" s="27" t="e">
        <f>JWR56/Справочно!JWQ$5*1000000</f>
        <v>#DIV/0!</v>
      </c>
      <c r="JWS57" s="27" t="e">
        <f>JWS56/Справочно!JWR$5*1000000</f>
        <v>#DIV/0!</v>
      </c>
      <c r="JWT57" s="27" t="e">
        <f>JWT56/Справочно!JWS$5*1000000</f>
        <v>#DIV/0!</v>
      </c>
      <c r="JWU57" s="27" t="e">
        <f>JWU56/Справочно!JWT$5*1000000</f>
        <v>#DIV/0!</v>
      </c>
      <c r="JWV57" s="27" t="e">
        <f>JWV56/Справочно!JWU$5*1000000</f>
        <v>#DIV/0!</v>
      </c>
      <c r="JWW57" s="27" t="e">
        <f>JWW56/Справочно!JWV$5*1000000</f>
        <v>#DIV/0!</v>
      </c>
      <c r="JWX57" s="27" t="e">
        <f>JWX56/Справочно!JWW$5*1000000</f>
        <v>#DIV/0!</v>
      </c>
      <c r="JWY57" s="27" t="e">
        <f>JWY56/Справочно!JWX$5*1000000</f>
        <v>#DIV/0!</v>
      </c>
      <c r="JWZ57" s="27" t="e">
        <f>JWZ56/Справочно!JWY$5*1000000</f>
        <v>#DIV/0!</v>
      </c>
      <c r="JXA57" s="27" t="e">
        <f>JXA56/Справочно!JWZ$5*1000000</f>
        <v>#DIV/0!</v>
      </c>
      <c r="JXB57" s="27" t="e">
        <f>JXB56/Справочно!JXA$5*1000000</f>
        <v>#DIV/0!</v>
      </c>
      <c r="JXC57" s="27" t="e">
        <f>JXC56/Справочно!JXB$5*1000000</f>
        <v>#DIV/0!</v>
      </c>
      <c r="JXD57" s="27" t="e">
        <f>JXD56/Справочно!JXC$5*1000000</f>
        <v>#DIV/0!</v>
      </c>
      <c r="JXE57" s="27" t="e">
        <f>JXE56/Справочно!JXD$5*1000000</f>
        <v>#DIV/0!</v>
      </c>
      <c r="JXF57" s="27" t="e">
        <f>JXF56/Справочно!JXE$5*1000000</f>
        <v>#DIV/0!</v>
      </c>
      <c r="JXG57" s="27" t="e">
        <f>JXG56/Справочно!JXF$5*1000000</f>
        <v>#DIV/0!</v>
      </c>
      <c r="JXH57" s="27" t="e">
        <f>JXH56/Справочно!JXG$5*1000000</f>
        <v>#DIV/0!</v>
      </c>
      <c r="JXI57" s="27" t="e">
        <f>JXI56/Справочно!JXH$5*1000000</f>
        <v>#DIV/0!</v>
      </c>
      <c r="JXJ57" s="27" t="e">
        <f>JXJ56/Справочно!JXI$5*1000000</f>
        <v>#DIV/0!</v>
      </c>
      <c r="JXK57" s="27" t="e">
        <f>JXK56/Справочно!JXJ$5*1000000</f>
        <v>#DIV/0!</v>
      </c>
      <c r="JXL57" s="27" t="e">
        <f>JXL56/Справочно!JXK$5*1000000</f>
        <v>#DIV/0!</v>
      </c>
      <c r="JXM57" s="27" t="e">
        <f>JXM56/Справочно!JXL$5*1000000</f>
        <v>#DIV/0!</v>
      </c>
      <c r="JXN57" s="27" t="e">
        <f>JXN56/Справочно!JXM$5*1000000</f>
        <v>#DIV/0!</v>
      </c>
      <c r="JXO57" s="27" t="e">
        <f>JXO56/Справочно!JXN$5*1000000</f>
        <v>#DIV/0!</v>
      </c>
      <c r="JXP57" s="27" t="e">
        <f>JXP56/Справочно!JXO$5*1000000</f>
        <v>#DIV/0!</v>
      </c>
      <c r="JXQ57" s="27" t="e">
        <f>JXQ56/Справочно!JXP$5*1000000</f>
        <v>#DIV/0!</v>
      </c>
      <c r="JXR57" s="27" t="e">
        <f>JXR56/Справочно!JXQ$5*1000000</f>
        <v>#DIV/0!</v>
      </c>
      <c r="JXS57" s="27" t="e">
        <f>JXS56/Справочно!JXR$5*1000000</f>
        <v>#DIV/0!</v>
      </c>
      <c r="JXT57" s="27" t="e">
        <f>JXT56/Справочно!JXS$5*1000000</f>
        <v>#DIV/0!</v>
      </c>
      <c r="JXU57" s="27" t="e">
        <f>JXU56/Справочно!JXT$5*1000000</f>
        <v>#DIV/0!</v>
      </c>
      <c r="JXV57" s="27" t="e">
        <f>JXV56/Справочно!JXU$5*1000000</f>
        <v>#DIV/0!</v>
      </c>
      <c r="JXW57" s="27" t="e">
        <f>JXW56/Справочно!JXV$5*1000000</f>
        <v>#DIV/0!</v>
      </c>
      <c r="JXX57" s="27" t="e">
        <f>JXX56/Справочно!JXW$5*1000000</f>
        <v>#DIV/0!</v>
      </c>
      <c r="JXY57" s="27" t="e">
        <f>JXY56/Справочно!JXX$5*1000000</f>
        <v>#DIV/0!</v>
      </c>
      <c r="JXZ57" s="27" t="e">
        <f>JXZ56/Справочно!JXY$5*1000000</f>
        <v>#DIV/0!</v>
      </c>
      <c r="JYA57" s="27" t="e">
        <f>JYA56/Справочно!JXZ$5*1000000</f>
        <v>#DIV/0!</v>
      </c>
      <c r="JYB57" s="27" t="e">
        <f>JYB56/Справочно!JYA$5*1000000</f>
        <v>#DIV/0!</v>
      </c>
      <c r="JYC57" s="27" t="e">
        <f>JYC56/Справочно!JYB$5*1000000</f>
        <v>#DIV/0!</v>
      </c>
      <c r="JYD57" s="27" t="e">
        <f>JYD56/Справочно!JYC$5*1000000</f>
        <v>#DIV/0!</v>
      </c>
      <c r="JYE57" s="27" t="e">
        <f>JYE56/Справочно!JYD$5*1000000</f>
        <v>#DIV/0!</v>
      </c>
      <c r="JYF57" s="27" t="e">
        <f>JYF56/Справочно!JYE$5*1000000</f>
        <v>#DIV/0!</v>
      </c>
      <c r="JYG57" s="27" t="e">
        <f>JYG56/Справочно!JYF$5*1000000</f>
        <v>#DIV/0!</v>
      </c>
      <c r="JYH57" s="27" t="e">
        <f>JYH56/Справочно!JYG$5*1000000</f>
        <v>#DIV/0!</v>
      </c>
      <c r="JYI57" s="27" t="e">
        <f>JYI56/Справочно!JYH$5*1000000</f>
        <v>#DIV/0!</v>
      </c>
      <c r="JYJ57" s="27" t="e">
        <f>JYJ56/Справочно!JYI$5*1000000</f>
        <v>#DIV/0!</v>
      </c>
      <c r="JYK57" s="27" t="e">
        <f>JYK56/Справочно!JYJ$5*1000000</f>
        <v>#DIV/0!</v>
      </c>
      <c r="JYL57" s="27" t="e">
        <f>JYL56/Справочно!JYK$5*1000000</f>
        <v>#DIV/0!</v>
      </c>
      <c r="JYM57" s="27" t="e">
        <f>JYM56/Справочно!JYL$5*1000000</f>
        <v>#DIV/0!</v>
      </c>
      <c r="JYN57" s="27" t="e">
        <f>JYN56/Справочно!JYM$5*1000000</f>
        <v>#DIV/0!</v>
      </c>
      <c r="JYO57" s="27" t="e">
        <f>JYO56/Справочно!JYN$5*1000000</f>
        <v>#DIV/0!</v>
      </c>
      <c r="JYP57" s="27" t="e">
        <f>JYP56/Справочно!JYO$5*1000000</f>
        <v>#DIV/0!</v>
      </c>
      <c r="JYQ57" s="27" t="e">
        <f>JYQ56/Справочно!JYP$5*1000000</f>
        <v>#DIV/0!</v>
      </c>
      <c r="JYR57" s="27" t="e">
        <f>JYR56/Справочно!JYQ$5*1000000</f>
        <v>#DIV/0!</v>
      </c>
      <c r="JYS57" s="27" t="e">
        <f>JYS56/Справочно!JYR$5*1000000</f>
        <v>#DIV/0!</v>
      </c>
      <c r="JYT57" s="27" t="e">
        <f>JYT56/Справочно!JYS$5*1000000</f>
        <v>#DIV/0!</v>
      </c>
      <c r="JYU57" s="27" t="e">
        <f>JYU56/Справочно!JYT$5*1000000</f>
        <v>#DIV/0!</v>
      </c>
      <c r="JYV57" s="27" t="e">
        <f>JYV56/Справочно!JYU$5*1000000</f>
        <v>#DIV/0!</v>
      </c>
      <c r="JYW57" s="27" t="e">
        <f>JYW56/Справочно!JYV$5*1000000</f>
        <v>#DIV/0!</v>
      </c>
      <c r="JYX57" s="27" t="e">
        <f>JYX56/Справочно!JYW$5*1000000</f>
        <v>#DIV/0!</v>
      </c>
      <c r="JYY57" s="27" t="e">
        <f>JYY56/Справочно!JYX$5*1000000</f>
        <v>#DIV/0!</v>
      </c>
      <c r="JYZ57" s="27" t="e">
        <f>JYZ56/Справочно!JYY$5*1000000</f>
        <v>#DIV/0!</v>
      </c>
      <c r="JZA57" s="27" t="e">
        <f>JZA56/Справочно!JYZ$5*1000000</f>
        <v>#DIV/0!</v>
      </c>
      <c r="JZB57" s="27" t="e">
        <f>JZB56/Справочно!JZA$5*1000000</f>
        <v>#DIV/0!</v>
      </c>
      <c r="JZC57" s="27" t="e">
        <f>JZC56/Справочно!JZB$5*1000000</f>
        <v>#DIV/0!</v>
      </c>
      <c r="JZD57" s="27" t="e">
        <f>JZD56/Справочно!JZC$5*1000000</f>
        <v>#DIV/0!</v>
      </c>
      <c r="JZE57" s="27" t="e">
        <f>JZE56/Справочно!JZD$5*1000000</f>
        <v>#DIV/0!</v>
      </c>
      <c r="JZF57" s="27" t="e">
        <f>JZF56/Справочно!JZE$5*1000000</f>
        <v>#DIV/0!</v>
      </c>
      <c r="JZG57" s="27" t="e">
        <f>JZG56/Справочно!JZF$5*1000000</f>
        <v>#DIV/0!</v>
      </c>
      <c r="JZH57" s="27" t="e">
        <f>JZH56/Справочно!JZG$5*1000000</f>
        <v>#DIV/0!</v>
      </c>
      <c r="JZI57" s="27" t="e">
        <f>JZI56/Справочно!JZH$5*1000000</f>
        <v>#DIV/0!</v>
      </c>
      <c r="JZJ57" s="27" t="e">
        <f>JZJ56/Справочно!JZI$5*1000000</f>
        <v>#DIV/0!</v>
      </c>
      <c r="JZK57" s="27" t="e">
        <f>JZK56/Справочно!JZJ$5*1000000</f>
        <v>#DIV/0!</v>
      </c>
      <c r="JZL57" s="27" t="e">
        <f>JZL56/Справочно!JZK$5*1000000</f>
        <v>#DIV/0!</v>
      </c>
      <c r="JZM57" s="27" t="e">
        <f>JZM56/Справочно!JZL$5*1000000</f>
        <v>#DIV/0!</v>
      </c>
      <c r="JZN57" s="27" t="e">
        <f>JZN56/Справочно!JZM$5*1000000</f>
        <v>#DIV/0!</v>
      </c>
      <c r="JZO57" s="27" t="e">
        <f>JZO56/Справочно!JZN$5*1000000</f>
        <v>#DIV/0!</v>
      </c>
      <c r="JZP57" s="27" t="e">
        <f>JZP56/Справочно!JZO$5*1000000</f>
        <v>#DIV/0!</v>
      </c>
      <c r="JZQ57" s="27" t="e">
        <f>JZQ56/Справочно!JZP$5*1000000</f>
        <v>#DIV/0!</v>
      </c>
      <c r="JZR57" s="27" t="e">
        <f>JZR56/Справочно!JZQ$5*1000000</f>
        <v>#DIV/0!</v>
      </c>
      <c r="JZS57" s="27" t="e">
        <f>JZS56/Справочно!JZR$5*1000000</f>
        <v>#DIV/0!</v>
      </c>
      <c r="JZT57" s="27" t="e">
        <f>JZT56/Справочно!JZS$5*1000000</f>
        <v>#DIV/0!</v>
      </c>
      <c r="JZU57" s="27" t="e">
        <f>JZU56/Справочно!JZT$5*1000000</f>
        <v>#DIV/0!</v>
      </c>
      <c r="JZV57" s="27" t="e">
        <f>JZV56/Справочно!JZU$5*1000000</f>
        <v>#DIV/0!</v>
      </c>
      <c r="JZW57" s="27" t="e">
        <f>JZW56/Справочно!JZV$5*1000000</f>
        <v>#DIV/0!</v>
      </c>
      <c r="JZX57" s="27" t="e">
        <f>JZX56/Справочно!JZW$5*1000000</f>
        <v>#DIV/0!</v>
      </c>
      <c r="JZY57" s="27" t="e">
        <f>JZY56/Справочно!JZX$5*1000000</f>
        <v>#DIV/0!</v>
      </c>
      <c r="JZZ57" s="27" t="e">
        <f>JZZ56/Справочно!JZY$5*1000000</f>
        <v>#DIV/0!</v>
      </c>
      <c r="KAA57" s="27" t="e">
        <f>KAA56/Справочно!JZZ$5*1000000</f>
        <v>#DIV/0!</v>
      </c>
      <c r="KAB57" s="27" t="e">
        <f>KAB56/Справочно!KAA$5*1000000</f>
        <v>#DIV/0!</v>
      </c>
      <c r="KAC57" s="27" t="e">
        <f>KAC56/Справочно!KAB$5*1000000</f>
        <v>#DIV/0!</v>
      </c>
      <c r="KAD57" s="27" t="e">
        <f>KAD56/Справочно!KAC$5*1000000</f>
        <v>#DIV/0!</v>
      </c>
      <c r="KAE57" s="27" t="e">
        <f>KAE56/Справочно!KAD$5*1000000</f>
        <v>#DIV/0!</v>
      </c>
      <c r="KAF57" s="27" t="e">
        <f>KAF56/Справочно!KAE$5*1000000</f>
        <v>#DIV/0!</v>
      </c>
      <c r="KAG57" s="27" t="e">
        <f>KAG56/Справочно!KAF$5*1000000</f>
        <v>#DIV/0!</v>
      </c>
      <c r="KAH57" s="27" t="e">
        <f>KAH56/Справочно!KAG$5*1000000</f>
        <v>#DIV/0!</v>
      </c>
      <c r="KAI57" s="27" t="e">
        <f>KAI56/Справочно!KAH$5*1000000</f>
        <v>#DIV/0!</v>
      </c>
      <c r="KAJ57" s="27" t="e">
        <f>KAJ56/Справочно!KAI$5*1000000</f>
        <v>#DIV/0!</v>
      </c>
      <c r="KAK57" s="27" t="e">
        <f>KAK56/Справочно!KAJ$5*1000000</f>
        <v>#DIV/0!</v>
      </c>
      <c r="KAL57" s="27" t="e">
        <f>KAL56/Справочно!KAK$5*1000000</f>
        <v>#DIV/0!</v>
      </c>
      <c r="KAM57" s="27" t="e">
        <f>KAM56/Справочно!KAL$5*1000000</f>
        <v>#DIV/0!</v>
      </c>
      <c r="KAN57" s="27" t="e">
        <f>KAN56/Справочно!KAM$5*1000000</f>
        <v>#DIV/0!</v>
      </c>
      <c r="KAO57" s="27" t="e">
        <f>KAO56/Справочно!KAN$5*1000000</f>
        <v>#DIV/0!</v>
      </c>
      <c r="KAP57" s="27" t="e">
        <f>KAP56/Справочно!KAO$5*1000000</f>
        <v>#DIV/0!</v>
      </c>
      <c r="KAQ57" s="27" t="e">
        <f>KAQ56/Справочно!KAP$5*1000000</f>
        <v>#DIV/0!</v>
      </c>
      <c r="KAR57" s="27" t="e">
        <f>KAR56/Справочно!KAQ$5*1000000</f>
        <v>#DIV/0!</v>
      </c>
      <c r="KAS57" s="27" t="e">
        <f>KAS56/Справочно!KAR$5*1000000</f>
        <v>#DIV/0!</v>
      </c>
      <c r="KAT57" s="27" t="e">
        <f>KAT56/Справочно!KAS$5*1000000</f>
        <v>#DIV/0!</v>
      </c>
      <c r="KAU57" s="27" t="e">
        <f>KAU56/Справочно!KAT$5*1000000</f>
        <v>#DIV/0!</v>
      </c>
      <c r="KAV57" s="27" t="e">
        <f>KAV56/Справочно!KAU$5*1000000</f>
        <v>#DIV/0!</v>
      </c>
      <c r="KAW57" s="27" t="e">
        <f>KAW56/Справочно!KAV$5*1000000</f>
        <v>#DIV/0!</v>
      </c>
      <c r="KAX57" s="27" t="e">
        <f>KAX56/Справочно!KAW$5*1000000</f>
        <v>#DIV/0!</v>
      </c>
      <c r="KAY57" s="27" t="e">
        <f>KAY56/Справочно!KAX$5*1000000</f>
        <v>#DIV/0!</v>
      </c>
      <c r="KAZ57" s="27" t="e">
        <f>KAZ56/Справочно!KAY$5*1000000</f>
        <v>#DIV/0!</v>
      </c>
      <c r="KBA57" s="27" t="e">
        <f>KBA56/Справочно!KAZ$5*1000000</f>
        <v>#DIV/0!</v>
      </c>
      <c r="KBB57" s="27" t="e">
        <f>KBB56/Справочно!KBA$5*1000000</f>
        <v>#DIV/0!</v>
      </c>
      <c r="KBC57" s="27" t="e">
        <f>KBC56/Справочно!KBB$5*1000000</f>
        <v>#DIV/0!</v>
      </c>
      <c r="KBD57" s="27" t="e">
        <f>KBD56/Справочно!KBC$5*1000000</f>
        <v>#DIV/0!</v>
      </c>
      <c r="KBE57" s="27" t="e">
        <f>KBE56/Справочно!KBD$5*1000000</f>
        <v>#DIV/0!</v>
      </c>
      <c r="KBF57" s="27" t="e">
        <f>KBF56/Справочно!KBE$5*1000000</f>
        <v>#DIV/0!</v>
      </c>
      <c r="KBG57" s="27" t="e">
        <f>KBG56/Справочно!KBF$5*1000000</f>
        <v>#DIV/0!</v>
      </c>
      <c r="KBH57" s="27" t="e">
        <f>KBH56/Справочно!KBG$5*1000000</f>
        <v>#DIV/0!</v>
      </c>
      <c r="KBI57" s="27" t="e">
        <f>KBI56/Справочно!KBH$5*1000000</f>
        <v>#DIV/0!</v>
      </c>
      <c r="KBJ57" s="27" t="e">
        <f>KBJ56/Справочно!KBI$5*1000000</f>
        <v>#DIV/0!</v>
      </c>
      <c r="KBK57" s="27" t="e">
        <f>KBK56/Справочно!KBJ$5*1000000</f>
        <v>#DIV/0!</v>
      </c>
      <c r="KBL57" s="27" t="e">
        <f>KBL56/Справочно!KBK$5*1000000</f>
        <v>#DIV/0!</v>
      </c>
      <c r="KBM57" s="27" t="e">
        <f>KBM56/Справочно!KBL$5*1000000</f>
        <v>#DIV/0!</v>
      </c>
      <c r="KBN57" s="27" t="e">
        <f>KBN56/Справочно!KBM$5*1000000</f>
        <v>#DIV/0!</v>
      </c>
      <c r="KBO57" s="27" t="e">
        <f>KBO56/Справочно!KBN$5*1000000</f>
        <v>#DIV/0!</v>
      </c>
      <c r="KBP57" s="27" t="e">
        <f>KBP56/Справочно!KBO$5*1000000</f>
        <v>#DIV/0!</v>
      </c>
      <c r="KBQ57" s="27" t="e">
        <f>KBQ56/Справочно!KBP$5*1000000</f>
        <v>#DIV/0!</v>
      </c>
      <c r="KBR57" s="27" t="e">
        <f>KBR56/Справочно!KBQ$5*1000000</f>
        <v>#DIV/0!</v>
      </c>
      <c r="KBS57" s="27" t="e">
        <f>KBS56/Справочно!KBR$5*1000000</f>
        <v>#DIV/0!</v>
      </c>
      <c r="KBT57" s="27" t="e">
        <f>KBT56/Справочно!KBS$5*1000000</f>
        <v>#DIV/0!</v>
      </c>
      <c r="KBU57" s="27" t="e">
        <f>KBU56/Справочно!KBT$5*1000000</f>
        <v>#DIV/0!</v>
      </c>
      <c r="KBV57" s="27" t="e">
        <f>KBV56/Справочно!KBU$5*1000000</f>
        <v>#DIV/0!</v>
      </c>
      <c r="KBW57" s="27" t="e">
        <f>KBW56/Справочно!KBV$5*1000000</f>
        <v>#DIV/0!</v>
      </c>
      <c r="KBX57" s="27" t="e">
        <f>KBX56/Справочно!KBW$5*1000000</f>
        <v>#DIV/0!</v>
      </c>
      <c r="KBY57" s="27" t="e">
        <f>KBY56/Справочно!KBX$5*1000000</f>
        <v>#DIV/0!</v>
      </c>
      <c r="KBZ57" s="27" t="e">
        <f>KBZ56/Справочно!KBY$5*1000000</f>
        <v>#DIV/0!</v>
      </c>
      <c r="KCA57" s="27" t="e">
        <f>KCA56/Справочно!KBZ$5*1000000</f>
        <v>#DIV/0!</v>
      </c>
      <c r="KCB57" s="27" t="e">
        <f>KCB56/Справочно!KCA$5*1000000</f>
        <v>#DIV/0!</v>
      </c>
      <c r="KCC57" s="27" t="e">
        <f>KCC56/Справочно!KCB$5*1000000</f>
        <v>#DIV/0!</v>
      </c>
      <c r="KCD57" s="27" t="e">
        <f>KCD56/Справочно!KCC$5*1000000</f>
        <v>#DIV/0!</v>
      </c>
      <c r="KCE57" s="27" t="e">
        <f>KCE56/Справочно!KCD$5*1000000</f>
        <v>#DIV/0!</v>
      </c>
      <c r="KCF57" s="27" t="e">
        <f>KCF56/Справочно!KCE$5*1000000</f>
        <v>#DIV/0!</v>
      </c>
      <c r="KCG57" s="27" t="e">
        <f>KCG56/Справочно!KCF$5*1000000</f>
        <v>#DIV/0!</v>
      </c>
      <c r="KCH57" s="27" t="e">
        <f>KCH56/Справочно!KCG$5*1000000</f>
        <v>#DIV/0!</v>
      </c>
      <c r="KCI57" s="27" t="e">
        <f>KCI56/Справочно!KCH$5*1000000</f>
        <v>#DIV/0!</v>
      </c>
      <c r="KCJ57" s="27" t="e">
        <f>KCJ56/Справочно!KCI$5*1000000</f>
        <v>#DIV/0!</v>
      </c>
      <c r="KCK57" s="27" t="e">
        <f>KCK56/Справочно!KCJ$5*1000000</f>
        <v>#DIV/0!</v>
      </c>
      <c r="KCL57" s="27" t="e">
        <f>KCL56/Справочно!KCK$5*1000000</f>
        <v>#DIV/0!</v>
      </c>
      <c r="KCM57" s="27" t="e">
        <f>KCM56/Справочно!KCL$5*1000000</f>
        <v>#DIV/0!</v>
      </c>
      <c r="KCN57" s="27" t="e">
        <f>KCN56/Справочно!KCM$5*1000000</f>
        <v>#DIV/0!</v>
      </c>
      <c r="KCO57" s="27" t="e">
        <f>KCO56/Справочно!KCN$5*1000000</f>
        <v>#DIV/0!</v>
      </c>
      <c r="KCP57" s="27" t="e">
        <f>KCP56/Справочно!KCO$5*1000000</f>
        <v>#DIV/0!</v>
      </c>
      <c r="KCQ57" s="27" t="e">
        <f>KCQ56/Справочно!KCP$5*1000000</f>
        <v>#DIV/0!</v>
      </c>
      <c r="KCR57" s="27" t="e">
        <f>KCR56/Справочно!KCQ$5*1000000</f>
        <v>#DIV/0!</v>
      </c>
      <c r="KCS57" s="27" t="e">
        <f>KCS56/Справочно!KCR$5*1000000</f>
        <v>#DIV/0!</v>
      </c>
      <c r="KCT57" s="27" t="e">
        <f>KCT56/Справочно!KCS$5*1000000</f>
        <v>#DIV/0!</v>
      </c>
      <c r="KCU57" s="27" t="e">
        <f>KCU56/Справочно!KCT$5*1000000</f>
        <v>#DIV/0!</v>
      </c>
      <c r="KCV57" s="27" t="e">
        <f>KCV56/Справочно!KCU$5*1000000</f>
        <v>#DIV/0!</v>
      </c>
      <c r="KCW57" s="27" t="e">
        <f>KCW56/Справочно!KCV$5*1000000</f>
        <v>#DIV/0!</v>
      </c>
      <c r="KCX57" s="27" t="e">
        <f>KCX56/Справочно!KCW$5*1000000</f>
        <v>#DIV/0!</v>
      </c>
      <c r="KCY57" s="27" t="e">
        <f>KCY56/Справочно!KCX$5*1000000</f>
        <v>#DIV/0!</v>
      </c>
      <c r="KCZ57" s="27" t="e">
        <f>KCZ56/Справочно!KCY$5*1000000</f>
        <v>#DIV/0!</v>
      </c>
      <c r="KDA57" s="27" t="e">
        <f>KDA56/Справочно!KCZ$5*1000000</f>
        <v>#DIV/0!</v>
      </c>
      <c r="KDB57" s="27" t="e">
        <f>KDB56/Справочно!KDA$5*1000000</f>
        <v>#DIV/0!</v>
      </c>
      <c r="KDC57" s="27" t="e">
        <f>KDC56/Справочно!KDB$5*1000000</f>
        <v>#DIV/0!</v>
      </c>
      <c r="KDD57" s="27" t="e">
        <f>KDD56/Справочно!KDC$5*1000000</f>
        <v>#DIV/0!</v>
      </c>
      <c r="KDE57" s="27" t="e">
        <f>KDE56/Справочно!KDD$5*1000000</f>
        <v>#DIV/0!</v>
      </c>
      <c r="KDF57" s="27" t="e">
        <f>KDF56/Справочно!KDE$5*1000000</f>
        <v>#DIV/0!</v>
      </c>
      <c r="KDG57" s="27" t="e">
        <f>KDG56/Справочно!KDF$5*1000000</f>
        <v>#DIV/0!</v>
      </c>
      <c r="KDH57" s="27" t="e">
        <f>KDH56/Справочно!KDG$5*1000000</f>
        <v>#DIV/0!</v>
      </c>
      <c r="KDI57" s="27" t="e">
        <f>KDI56/Справочно!KDH$5*1000000</f>
        <v>#DIV/0!</v>
      </c>
      <c r="KDJ57" s="27" t="e">
        <f>KDJ56/Справочно!KDI$5*1000000</f>
        <v>#DIV/0!</v>
      </c>
      <c r="KDK57" s="27" t="e">
        <f>KDK56/Справочно!KDJ$5*1000000</f>
        <v>#DIV/0!</v>
      </c>
      <c r="KDL57" s="27" t="e">
        <f>KDL56/Справочно!KDK$5*1000000</f>
        <v>#DIV/0!</v>
      </c>
      <c r="KDM57" s="27" t="e">
        <f>KDM56/Справочно!KDL$5*1000000</f>
        <v>#DIV/0!</v>
      </c>
      <c r="KDN57" s="27" t="e">
        <f>KDN56/Справочно!KDM$5*1000000</f>
        <v>#DIV/0!</v>
      </c>
      <c r="KDO57" s="27" t="e">
        <f>KDO56/Справочно!KDN$5*1000000</f>
        <v>#DIV/0!</v>
      </c>
      <c r="KDP57" s="27" t="e">
        <f>KDP56/Справочно!KDO$5*1000000</f>
        <v>#DIV/0!</v>
      </c>
      <c r="KDQ57" s="27" t="e">
        <f>KDQ56/Справочно!KDP$5*1000000</f>
        <v>#DIV/0!</v>
      </c>
      <c r="KDR57" s="27" t="e">
        <f>KDR56/Справочно!KDQ$5*1000000</f>
        <v>#DIV/0!</v>
      </c>
      <c r="KDS57" s="27" t="e">
        <f>KDS56/Справочно!KDR$5*1000000</f>
        <v>#DIV/0!</v>
      </c>
      <c r="KDT57" s="27" t="e">
        <f>KDT56/Справочно!KDS$5*1000000</f>
        <v>#DIV/0!</v>
      </c>
      <c r="KDU57" s="27" t="e">
        <f>KDU56/Справочно!KDT$5*1000000</f>
        <v>#DIV/0!</v>
      </c>
      <c r="KDV57" s="27" t="e">
        <f>KDV56/Справочно!KDU$5*1000000</f>
        <v>#DIV/0!</v>
      </c>
      <c r="KDW57" s="27" t="e">
        <f>KDW56/Справочно!KDV$5*1000000</f>
        <v>#DIV/0!</v>
      </c>
      <c r="KDX57" s="27" t="e">
        <f>KDX56/Справочно!KDW$5*1000000</f>
        <v>#DIV/0!</v>
      </c>
      <c r="KDY57" s="27" t="e">
        <f>KDY56/Справочно!KDX$5*1000000</f>
        <v>#DIV/0!</v>
      </c>
      <c r="KDZ57" s="27" t="e">
        <f>KDZ56/Справочно!KDY$5*1000000</f>
        <v>#DIV/0!</v>
      </c>
      <c r="KEA57" s="27" t="e">
        <f>KEA56/Справочно!KDZ$5*1000000</f>
        <v>#DIV/0!</v>
      </c>
      <c r="KEB57" s="27" t="e">
        <f>KEB56/Справочно!KEA$5*1000000</f>
        <v>#DIV/0!</v>
      </c>
      <c r="KEC57" s="27" t="e">
        <f>KEC56/Справочно!KEB$5*1000000</f>
        <v>#DIV/0!</v>
      </c>
      <c r="KED57" s="27" t="e">
        <f>KED56/Справочно!KEC$5*1000000</f>
        <v>#DIV/0!</v>
      </c>
      <c r="KEE57" s="27" t="e">
        <f>KEE56/Справочно!KED$5*1000000</f>
        <v>#DIV/0!</v>
      </c>
      <c r="KEF57" s="27" t="e">
        <f>KEF56/Справочно!KEE$5*1000000</f>
        <v>#DIV/0!</v>
      </c>
      <c r="KEG57" s="27" t="e">
        <f>KEG56/Справочно!KEF$5*1000000</f>
        <v>#DIV/0!</v>
      </c>
      <c r="KEH57" s="27" t="e">
        <f>KEH56/Справочно!KEG$5*1000000</f>
        <v>#DIV/0!</v>
      </c>
      <c r="KEI57" s="27" t="e">
        <f>KEI56/Справочно!KEH$5*1000000</f>
        <v>#DIV/0!</v>
      </c>
      <c r="KEJ57" s="27" t="e">
        <f>KEJ56/Справочно!KEI$5*1000000</f>
        <v>#DIV/0!</v>
      </c>
      <c r="KEK57" s="27" t="e">
        <f>KEK56/Справочно!KEJ$5*1000000</f>
        <v>#DIV/0!</v>
      </c>
      <c r="KEL57" s="27" t="e">
        <f>KEL56/Справочно!KEK$5*1000000</f>
        <v>#DIV/0!</v>
      </c>
      <c r="KEM57" s="27" t="e">
        <f>KEM56/Справочно!KEL$5*1000000</f>
        <v>#DIV/0!</v>
      </c>
      <c r="KEN57" s="27" t="e">
        <f>KEN56/Справочно!KEM$5*1000000</f>
        <v>#DIV/0!</v>
      </c>
      <c r="KEO57" s="27" t="e">
        <f>KEO56/Справочно!KEN$5*1000000</f>
        <v>#DIV/0!</v>
      </c>
      <c r="KEP57" s="27" t="e">
        <f>KEP56/Справочно!KEO$5*1000000</f>
        <v>#DIV/0!</v>
      </c>
      <c r="KEQ57" s="27" t="e">
        <f>KEQ56/Справочно!KEP$5*1000000</f>
        <v>#DIV/0!</v>
      </c>
      <c r="KER57" s="27" t="e">
        <f>KER56/Справочно!KEQ$5*1000000</f>
        <v>#DIV/0!</v>
      </c>
      <c r="KES57" s="27" t="e">
        <f>KES56/Справочно!KER$5*1000000</f>
        <v>#DIV/0!</v>
      </c>
      <c r="KET57" s="27" t="e">
        <f>KET56/Справочно!KES$5*1000000</f>
        <v>#DIV/0!</v>
      </c>
      <c r="KEU57" s="27" t="e">
        <f>KEU56/Справочно!KET$5*1000000</f>
        <v>#DIV/0!</v>
      </c>
      <c r="KEV57" s="27" t="e">
        <f>KEV56/Справочно!KEU$5*1000000</f>
        <v>#DIV/0!</v>
      </c>
      <c r="KEW57" s="27" t="e">
        <f>KEW56/Справочно!KEV$5*1000000</f>
        <v>#DIV/0!</v>
      </c>
      <c r="KEX57" s="27" t="e">
        <f>KEX56/Справочно!KEW$5*1000000</f>
        <v>#DIV/0!</v>
      </c>
      <c r="KEY57" s="27" t="e">
        <f>KEY56/Справочно!KEX$5*1000000</f>
        <v>#DIV/0!</v>
      </c>
      <c r="KEZ57" s="27" t="e">
        <f>KEZ56/Справочно!KEY$5*1000000</f>
        <v>#DIV/0!</v>
      </c>
      <c r="KFA57" s="27" t="e">
        <f>KFA56/Справочно!KEZ$5*1000000</f>
        <v>#DIV/0!</v>
      </c>
      <c r="KFB57" s="27" t="e">
        <f>KFB56/Справочно!KFA$5*1000000</f>
        <v>#DIV/0!</v>
      </c>
      <c r="KFC57" s="27" t="e">
        <f>KFC56/Справочно!KFB$5*1000000</f>
        <v>#DIV/0!</v>
      </c>
      <c r="KFD57" s="27" t="e">
        <f>KFD56/Справочно!KFC$5*1000000</f>
        <v>#DIV/0!</v>
      </c>
      <c r="KFE57" s="27" t="e">
        <f>KFE56/Справочно!KFD$5*1000000</f>
        <v>#DIV/0!</v>
      </c>
      <c r="KFF57" s="27" t="e">
        <f>KFF56/Справочно!KFE$5*1000000</f>
        <v>#DIV/0!</v>
      </c>
      <c r="KFG57" s="27" t="e">
        <f>KFG56/Справочно!KFF$5*1000000</f>
        <v>#DIV/0!</v>
      </c>
      <c r="KFH57" s="27" t="e">
        <f>KFH56/Справочно!KFG$5*1000000</f>
        <v>#DIV/0!</v>
      </c>
      <c r="KFI57" s="27" t="e">
        <f>KFI56/Справочно!KFH$5*1000000</f>
        <v>#DIV/0!</v>
      </c>
      <c r="KFJ57" s="27" t="e">
        <f>KFJ56/Справочно!KFI$5*1000000</f>
        <v>#DIV/0!</v>
      </c>
      <c r="KFK57" s="27" t="e">
        <f>KFK56/Справочно!KFJ$5*1000000</f>
        <v>#DIV/0!</v>
      </c>
      <c r="KFL57" s="27" t="e">
        <f>KFL56/Справочно!KFK$5*1000000</f>
        <v>#DIV/0!</v>
      </c>
      <c r="KFM57" s="27" t="e">
        <f>KFM56/Справочно!KFL$5*1000000</f>
        <v>#DIV/0!</v>
      </c>
      <c r="KFN57" s="27" t="e">
        <f>KFN56/Справочно!KFM$5*1000000</f>
        <v>#DIV/0!</v>
      </c>
      <c r="KFO57" s="27" t="e">
        <f>KFO56/Справочно!KFN$5*1000000</f>
        <v>#DIV/0!</v>
      </c>
      <c r="KFP57" s="27" t="e">
        <f>KFP56/Справочно!KFO$5*1000000</f>
        <v>#DIV/0!</v>
      </c>
      <c r="KFQ57" s="27" t="e">
        <f>KFQ56/Справочно!KFP$5*1000000</f>
        <v>#DIV/0!</v>
      </c>
      <c r="KFR57" s="27" t="e">
        <f>KFR56/Справочно!KFQ$5*1000000</f>
        <v>#DIV/0!</v>
      </c>
      <c r="KFS57" s="27" t="e">
        <f>KFS56/Справочно!KFR$5*1000000</f>
        <v>#DIV/0!</v>
      </c>
      <c r="KFT57" s="27" t="e">
        <f>KFT56/Справочно!KFS$5*1000000</f>
        <v>#DIV/0!</v>
      </c>
      <c r="KFU57" s="27" t="e">
        <f>KFU56/Справочно!KFT$5*1000000</f>
        <v>#DIV/0!</v>
      </c>
      <c r="KFV57" s="27" t="e">
        <f>KFV56/Справочно!KFU$5*1000000</f>
        <v>#DIV/0!</v>
      </c>
      <c r="KFW57" s="27" t="e">
        <f>KFW56/Справочно!KFV$5*1000000</f>
        <v>#DIV/0!</v>
      </c>
      <c r="KFX57" s="27" t="e">
        <f>KFX56/Справочно!KFW$5*1000000</f>
        <v>#DIV/0!</v>
      </c>
      <c r="KFY57" s="27" t="e">
        <f>KFY56/Справочно!KFX$5*1000000</f>
        <v>#DIV/0!</v>
      </c>
      <c r="KFZ57" s="27" t="e">
        <f>KFZ56/Справочно!KFY$5*1000000</f>
        <v>#DIV/0!</v>
      </c>
      <c r="KGA57" s="27" t="e">
        <f>KGA56/Справочно!KFZ$5*1000000</f>
        <v>#DIV/0!</v>
      </c>
      <c r="KGB57" s="27" t="e">
        <f>KGB56/Справочно!KGA$5*1000000</f>
        <v>#DIV/0!</v>
      </c>
      <c r="KGC57" s="27" t="e">
        <f>KGC56/Справочно!KGB$5*1000000</f>
        <v>#DIV/0!</v>
      </c>
      <c r="KGD57" s="27" t="e">
        <f>KGD56/Справочно!KGC$5*1000000</f>
        <v>#DIV/0!</v>
      </c>
      <c r="KGE57" s="27" t="e">
        <f>KGE56/Справочно!KGD$5*1000000</f>
        <v>#DIV/0!</v>
      </c>
      <c r="KGF57" s="27" t="e">
        <f>KGF56/Справочно!KGE$5*1000000</f>
        <v>#DIV/0!</v>
      </c>
      <c r="KGG57" s="27" t="e">
        <f>KGG56/Справочно!KGF$5*1000000</f>
        <v>#DIV/0!</v>
      </c>
      <c r="KGH57" s="27" t="e">
        <f>KGH56/Справочно!KGG$5*1000000</f>
        <v>#DIV/0!</v>
      </c>
      <c r="KGI57" s="27" t="e">
        <f>KGI56/Справочно!KGH$5*1000000</f>
        <v>#DIV/0!</v>
      </c>
      <c r="KGJ57" s="27" t="e">
        <f>KGJ56/Справочно!KGI$5*1000000</f>
        <v>#DIV/0!</v>
      </c>
      <c r="KGK57" s="27" t="e">
        <f>KGK56/Справочно!KGJ$5*1000000</f>
        <v>#DIV/0!</v>
      </c>
      <c r="KGL57" s="27" t="e">
        <f>KGL56/Справочно!KGK$5*1000000</f>
        <v>#DIV/0!</v>
      </c>
      <c r="KGM57" s="27" t="e">
        <f>KGM56/Справочно!KGL$5*1000000</f>
        <v>#DIV/0!</v>
      </c>
      <c r="KGN57" s="27" t="e">
        <f>KGN56/Справочно!KGM$5*1000000</f>
        <v>#DIV/0!</v>
      </c>
      <c r="KGO57" s="27" t="e">
        <f>KGO56/Справочно!KGN$5*1000000</f>
        <v>#DIV/0!</v>
      </c>
      <c r="KGP57" s="27" t="e">
        <f>KGP56/Справочно!KGO$5*1000000</f>
        <v>#DIV/0!</v>
      </c>
      <c r="KGQ57" s="27" t="e">
        <f>KGQ56/Справочно!KGP$5*1000000</f>
        <v>#DIV/0!</v>
      </c>
      <c r="KGR57" s="27" t="e">
        <f>KGR56/Справочно!KGQ$5*1000000</f>
        <v>#DIV/0!</v>
      </c>
      <c r="KGS57" s="27" t="e">
        <f>KGS56/Справочно!KGR$5*1000000</f>
        <v>#DIV/0!</v>
      </c>
      <c r="KGT57" s="27" t="e">
        <f>KGT56/Справочно!KGS$5*1000000</f>
        <v>#DIV/0!</v>
      </c>
      <c r="KGU57" s="27" t="e">
        <f>KGU56/Справочно!KGT$5*1000000</f>
        <v>#DIV/0!</v>
      </c>
      <c r="KGV57" s="27" t="e">
        <f>KGV56/Справочно!KGU$5*1000000</f>
        <v>#DIV/0!</v>
      </c>
      <c r="KGW57" s="27" t="e">
        <f>KGW56/Справочно!KGV$5*1000000</f>
        <v>#DIV/0!</v>
      </c>
      <c r="KGX57" s="27" t="e">
        <f>KGX56/Справочно!KGW$5*1000000</f>
        <v>#DIV/0!</v>
      </c>
      <c r="KGY57" s="27" t="e">
        <f>KGY56/Справочно!KGX$5*1000000</f>
        <v>#DIV/0!</v>
      </c>
      <c r="KGZ57" s="27" t="e">
        <f>KGZ56/Справочно!KGY$5*1000000</f>
        <v>#DIV/0!</v>
      </c>
      <c r="KHA57" s="27" t="e">
        <f>KHA56/Справочно!KGZ$5*1000000</f>
        <v>#DIV/0!</v>
      </c>
      <c r="KHB57" s="27" t="e">
        <f>KHB56/Справочно!KHA$5*1000000</f>
        <v>#DIV/0!</v>
      </c>
      <c r="KHC57" s="27" t="e">
        <f>KHC56/Справочно!KHB$5*1000000</f>
        <v>#DIV/0!</v>
      </c>
      <c r="KHD57" s="27" t="e">
        <f>KHD56/Справочно!KHC$5*1000000</f>
        <v>#DIV/0!</v>
      </c>
      <c r="KHE57" s="27" t="e">
        <f>KHE56/Справочно!KHD$5*1000000</f>
        <v>#DIV/0!</v>
      </c>
      <c r="KHF57" s="27" t="e">
        <f>KHF56/Справочно!KHE$5*1000000</f>
        <v>#DIV/0!</v>
      </c>
      <c r="KHG57" s="27" t="e">
        <f>KHG56/Справочно!KHF$5*1000000</f>
        <v>#DIV/0!</v>
      </c>
      <c r="KHH57" s="27" t="e">
        <f>KHH56/Справочно!KHG$5*1000000</f>
        <v>#DIV/0!</v>
      </c>
      <c r="KHI57" s="27" t="e">
        <f>KHI56/Справочно!KHH$5*1000000</f>
        <v>#DIV/0!</v>
      </c>
      <c r="KHJ57" s="27" t="e">
        <f>KHJ56/Справочно!KHI$5*1000000</f>
        <v>#DIV/0!</v>
      </c>
      <c r="KHK57" s="27" t="e">
        <f>KHK56/Справочно!KHJ$5*1000000</f>
        <v>#DIV/0!</v>
      </c>
      <c r="KHL57" s="27" t="e">
        <f>KHL56/Справочно!KHK$5*1000000</f>
        <v>#DIV/0!</v>
      </c>
      <c r="KHM57" s="27" t="e">
        <f>KHM56/Справочно!KHL$5*1000000</f>
        <v>#DIV/0!</v>
      </c>
      <c r="KHN57" s="27" t="e">
        <f>KHN56/Справочно!KHM$5*1000000</f>
        <v>#DIV/0!</v>
      </c>
      <c r="KHO57" s="27" t="e">
        <f>KHO56/Справочно!KHN$5*1000000</f>
        <v>#DIV/0!</v>
      </c>
      <c r="KHP57" s="27" t="e">
        <f>KHP56/Справочно!KHO$5*1000000</f>
        <v>#DIV/0!</v>
      </c>
      <c r="KHQ57" s="27" t="e">
        <f>KHQ56/Справочно!KHP$5*1000000</f>
        <v>#DIV/0!</v>
      </c>
      <c r="KHR57" s="27" t="e">
        <f>KHR56/Справочно!KHQ$5*1000000</f>
        <v>#DIV/0!</v>
      </c>
      <c r="KHS57" s="27" t="e">
        <f>KHS56/Справочно!KHR$5*1000000</f>
        <v>#DIV/0!</v>
      </c>
      <c r="KHT57" s="27" t="e">
        <f>KHT56/Справочно!KHS$5*1000000</f>
        <v>#DIV/0!</v>
      </c>
      <c r="KHU57" s="27" t="e">
        <f>KHU56/Справочно!KHT$5*1000000</f>
        <v>#DIV/0!</v>
      </c>
      <c r="KHV57" s="27" t="e">
        <f>KHV56/Справочно!KHU$5*1000000</f>
        <v>#DIV/0!</v>
      </c>
      <c r="KHW57" s="27" t="e">
        <f>KHW56/Справочно!KHV$5*1000000</f>
        <v>#DIV/0!</v>
      </c>
      <c r="KHX57" s="27" t="e">
        <f>KHX56/Справочно!KHW$5*1000000</f>
        <v>#DIV/0!</v>
      </c>
      <c r="KHY57" s="27" t="e">
        <f>KHY56/Справочно!KHX$5*1000000</f>
        <v>#DIV/0!</v>
      </c>
      <c r="KHZ57" s="27" t="e">
        <f>KHZ56/Справочно!KHY$5*1000000</f>
        <v>#DIV/0!</v>
      </c>
      <c r="KIA57" s="27" t="e">
        <f>KIA56/Справочно!KHZ$5*1000000</f>
        <v>#DIV/0!</v>
      </c>
      <c r="KIB57" s="27" t="e">
        <f>KIB56/Справочно!KIA$5*1000000</f>
        <v>#DIV/0!</v>
      </c>
      <c r="KIC57" s="27" t="e">
        <f>KIC56/Справочно!KIB$5*1000000</f>
        <v>#DIV/0!</v>
      </c>
      <c r="KID57" s="27" t="e">
        <f>KID56/Справочно!KIC$5*1000000</f>
        <v>#DIV/0!</v>
      </c>
      <c r="KIE57" s="27" t="e">
        <f>KIE56/Справочно!KID$5*1000000</f>
        <v>#DIV/0!</v>
      </c>
      <c r="KIF57" s="27" t="e">
        <f>KIF56/Справочно!KIE$5*1000000</f>
        <v>#DIV/0!</v>
      </c>
      <c r="KIG57" s="27" t="e">
        <f>KIG56/Справочно!KIF$5*1000000</f>
        <v>#DIV/0!</v>
      </c>
      <c r="KIH57" s="27" t="e">
        <f>KIH56/Справочно!KIG$5*1000000</f>
        <v>#DIV/0!</v>
      </c>
      <c r="KII57" s="27" t="e">
        <f>KII56/Справочно!KIH$5*1000000</f>
        <v>#DIV/0!</v>
      </c>
      <c r="KIJ57" s="27" t="e">
        <f>KIJ56/Справочно!KII$5*1000000</f>
        <v>#DIV/0!</v>
      </c>
      <c r="KIK57" s="27" t="e">
        <f>KIK56/Справочно!KIJ$5*1000000</f>
        <v>#DIV/0!</v>
      </c>
      <c r="KIL57" s="27" t="e">
        <f>KIL56/Справочно!KIK$5*1000000</f>
        <v>#DIV/0!</v>
      </c>
      <c r="KIM57" s="27" t="e">
        <f>KIM56/Справочно!KIL$5*1000000</f>
        <v>#DIV/0!</v>
      </c>
      <c r="KIN57" s="27" t="e">
        <f>KIN56/Справочно!KIM$5*1000000</f>
        <v>#DIV/0!</v>
      </c>
      <c r="KIO57" s="27" t="e">
        <f>KIO56/Справочно!KIN$5*1000000</f>
        <v>#DIV/0!</v>
      </c>
      <c r="KIP57" s="27" t="e">
        <f>KIP56/Справочно!KIO$5*1000000</f>
        <v>#DIV/0!</v>
      </c>
      <c r="KIQ57" s="27" t="e">
        <f>KIQ56/Справочно!KIP$5*1000000</f>
        <v>#DIV/0!</v>
      </c>
      <c r="KIR57" s="27" t="e">
        <f>KIR56/Справочно!KIQ$5*1000000</f>
        <v>#DIV/0!</v>
      </c>
      <c r="KIS57" s="27" t="e">
        <f>KIS56/Справочно!KIR$5*1000000</f>
        <v>#DIV/0!</v>
      </c>
      <c r="KIT57" s="27" t="e">
        <f>KIT56/Справочно!KIS$5*1000000</f>
        <v>#DIV/0!</v>
      </c>
      <c r="KIU57" s="27" t="e">
        <f>KIU56/Справочно!KIT$5*1000000</f>
        <v>#DIV/0!</v>
      </c>
      <c r="KIV57" s="27" t="e">
        <f>KIV56/Справочно!KIU$5*1000000</f>
        <v>#DIV/0!</v>
      </c>
      <c r="KIW57" s="27" t="e">
        <f>KIW56/Справочно!KIV$5*1000000</f>
        <v>#DIV/0!</v>
      </c>
      <c r="KIX57" s="27" t="e">
        <f>KIX56/Справочно!KIW$5*1000000</f>
        <v>#DIV/0!</v>
      </c>
      <c r="KIY57" s="27" t="e">
        <f>KIY56/Справочно!KIX$5*1000000</f>
        <v>#DIV/0!</v>
      </c>
      <c r="KIZ57" s="27" t="e">
        <f>KIZ56/Справочно!KIY$5*1000000</f>
        <v>#DIV/0!</v>
      </c>
      <c r="KJA57" s="27" t="e">
        <f>KJA56/Справочно!KIZ$5*1000000</f>
        <v>#DIV/0!</v>
      </c>
      <c r="KJB57" s="27" t="e">
        <f>KJB56/Справочно!KJA$5*1000000</f>
        <v>#DIV/0!</v>
      </c>
      <c r="KJC57" s="27" t="e">
        <f>KJC56/Справочно!KJB$5*1000000</f>
        <v>#DIV/0!</v>
      </c>
      <c r="KJD57" s="27" t="e">
        <f>KJD56/Справочно!KJC$5*1000000</f>
        <v>#DIV/0!</v>
      </c>
      <c r="KJE57" s="27" t="e">
        <f>KJE56/Справочно!KJD$5*1000000</f>
        <v>#DIV/0!</v>
      </c>
      <c r="KJF57" s="27" t="e">
        <f>KJF56/Справочно!KJE$5*1000000</f>
        <v>#DIV/0!</v>
      </c>
      <c r="KJG57" s="27" t="e">
        <f>KJG56/Справочно!KJF$5*1000000</f>
        <v>#DIV/0!</v>
      </c>
      <c r="KJH57" s="27" t="e">
        <f>KJH56/Справочно!KJG$5*1000000</f>
        <v>#DIV/0!</v>
      </c>
      <c r="KJI57" s="27" t="e">
        <f>KJI56/Справочно!KJH$5*1000000</f>
        <v>#DIV/0!</v>
      </c>
      <c r="KJJ57" s="27" t="e">
        <f>KJJ56/Справочно!KJI$5*1000000</f>
        <v>#DIV/0!</v>
      </c>
      <c r="KJK57" s="27" t="e">
        <f>KJK56/Справочно!KJJ$5*1000000</f>
        <v>#DIV/0!</v>
      </c>
      <c r="KJL57" s="27" t="e">
        <f>KJL56/Справочно!KJK$5*1000000</f>
        <v>#DIV/0!</v>
      </c>
      <c r="KJM57" s="27" t="e">
        <f>KJM56/Справочно!KJL$5*1000000</f>
        <v>#DIV/0!</v>
      </c>
      <c r="KJN57" s="27" t="e">
        <f>KJN56/Справочно!KJM$5*1000000</f>
        <v>#DIV/0!</v>
      </c>
      <c r="KJO57" s="27" t="e">
        <f>KJO56/Справочно!KJN$5*1000000</f>
        <v>#DIV/0!</v>
      </c>
      <c r="KJP57" s="27" t="e">
        <f>KJP56/Справочно!KJO$5*1000000</f>
        <v>#DIV/0!</v>
      </c>
      <c r="KJQ57" s="27" t="e">
        <f>KJQ56/Справочно!KJP$5*1000000</f>
        <v>#DIV/0!</v>
      </c>
      <c r="KJR57" s="27" t="e">
        <f>KJR56/Справочно!KJQ$5*1000000</f>
        <v>#DIV/0!</v>
      </c>
      <c r="KJS57" s="27" t="e">
        <f>KJS56/Справочно!KJR$5*1000000</f>
        <v>#DIV/0!</v>
      </c>
      <c r="KJT57" s="27" t="e">
        <f>KJT56/Справочно!KJS$5*1000000</f>
        <v>#DIV/0!</v>
      </c>
      <c r="KJU57" s="27" t="e">
        <f>KJU56/Справочно!KJT$5*1000000</f>
        <v>#DIV/0!</v>
      </c>
      <c r="KJV57" s="27" t="e">
        <f>KJV56/Справочно!KJU$5*1000000</f>
        <v>#DIV/0!</v>
      </c>
      <c r="KJW57" s="27" t="e">
        <f>KJW56/Справочно!KJV$5*1000000</f>
        <v>#DIV/0!</v>
      </c>
      <c r="KJX57" s="27" t="e">
        <f>KJX56/Справочно!KJW$5*1000000</f>
        <v>#DIV/0!</v>
      </c>
      <c r="KJY57" s="27" t="e">
        <f>KJY56/Справочно!KJX$5*1000000</f>
        <v>#DIV/0!</v>
      </c>
      <c r="KJZ57" s="27" t="e">
        <f>KJZ56/Справочно!KJY$5*1000000</f>
        <v>#DIV/0!</v>
      </c>
      <c r="KKA57" s="27" t="e">
        <f>KKA56/Справочно!KJZ$5*1000000</f>
        <v>#DIV/0!</v>
      </c>
      <c r="KKB57" s="27" t="e">
        <f>KKB56/Справочно!KKA$5*1000000</f>
        <v>#DIV/0!</v>
      </c>
      <c r="KKC57" s="27" t="e">
        <f>KKC56/Справочно!KKB$5*1000000</f>
        <v>#DIV/0!</v>
      </c>
      <c r="KKD57" s="27" t="e">
        <f>KKD56/Справочно!KKC$5*1000000</f>
        <v>#DIV/0!</v>
      </c>
      <c r="KKE57" s="27" t="e">
        <f>KKE56/Справочно!KKD$5*1000000</f>
        <v>#DIV/0!</v>
      </c>
      <c r="KKF57" s="27" t="e">
        <f>KKF56/Справочно!KKE$5*1000000</f>
        <v>#DIV/0!</v>
      </c>
      <c r="KKG57" s="27" t="e">
        <f>KKG56/Справочно!KKF$5*1000000</f>
        <v>#DIV/0!</v>
      </c>
      <c r="KKH57" s="27" t="e">
        <f>KKH56/Справочно!KKG$5*1000000</f>
        <v>#DIV/0!</v>
      </c>
      <c r="KKI57" s="27" t="e">
        <f>KKI56/Справочно!KKH$5*1000000</f>
        <v>#DIV/0!</v>
      </c>
      <c r="KKJ57" s="27" t="e">
        <f>KKJ56/Справочно!KKI$5*1000000</f>
        <v>#DIV/0!</v>
      </c>
      <c r="KKK57" s="27" t="e">
        <f>KKK56/Справочно!KKJ$5*1000000</f>
        <v>#DIV/0!</v>
      </c>
      <c r="KKL57" s="27" t="e">
        <f>KKL56/Справочно!KKK$5*1000000</f>
        <v>#DIV/0!</v>
      </c>
      <c r="KKM57" s="27" t="e">
        <f>KKM56/Справочно!KKL$5*1000000</f>
        <v>#DIV/0!</v>
      </c>
      <c r="KKN57" s="27" t="e">
        <f>KKN56/Справочно!KKM$5*1000000</f>
        <v>#DIV/0!</v>
      </c>
      <c r="KKO57" s="27" t="e">
        <f>KKO56/Справочно!KKN$5*1000000</f>
        <v>#DIV/0!</v>
      </c>
      <c r="KKP57" s="27" t="e">
        <f>KKP56/Справочно!KKO$5*1000000</f>
        <v>#DIV/0!</v>
      </c>
      <c r="KKQ57" s="27" t="e">
        <f>KKQ56/Справочно!KKP$5*1000000</f>
        <v>#DIV/0!</v>
      </c>
      <c r="KKR57" s="27" t="e">
        <f>KKR56/Справочно!KKQ$5*1000000</f>
        <v>#DIV/0!</v>
      </c>
      <c r="KKS57" s="27" t="e">
        <f>KKS56/Справочно!KKR$5*1000000</f>
        <v>#DIV/0!</v>
      </c>
      <c r="KKT57" s="27" t="e">
        <f>KKT56/Справочно!KKS$5*1000000</f>
        <v>#DIV/0!</v>
      </c>
      <c r="KKU57" s="27" t="e">
        <f>KKU56/Справочно!KKT$5*1000000</f>
        <v>#DIV/0!</v>
      </c>
      <c r="KKV57" s="27" t="e">
        <f>KKV56/Справочно!KKU$5*1000000</f>
        <v>#DIV/0!</v>
      </c>
      <c r="KKW57" s="27" t="e">
        <f>KKW56/Справочно!KKV$5*1000000</f>
        <v>#DIV/0!</v>
      </c>
      <c r="KKX57" s="27" t="e">
        <f>KKX56/Справочно!KKW$5*1000000</f>
        <v>#DIV/0!</v>
      </c>
      <c r="KKY57" s="27" t="e">
        <f>KKY56/Справочно!KKX$5*1000000</f>
        <v>#DIV/0!</v>
      </c>
      <c r="KKZ57" s="27" t="e">
        <f>KKZ56/Справочно!KKY$5*1000000</f>
        <v>#DIV/0!</v>
      </c>
      <c r="KLA57" s="27" t="e">
        <f>KLA56/Справочно!KKZ$5*1000000</f>
        <v>#DIV/0!</v>
      </c>
      <c r="KLB57" s="27" t="e">
        <f>KLB56/Справочно!KLA$5*1000000</f>
        <v>#DIV/0!</v>
      </c>
      <c r="KLC57" s="27" t="e">
        <f>KLC56/Справочно!KLB$5*1000000</f>
        <v>#DIV/0!</v>
      </c>
      <c r="KLD57" s="27" t="e">
        <f>KLD56/Справочно!KLC$5*1000000</f>
        <v>#DIV/0!</v>
      </c>
      <c r="KLE57" s="27" t="e">
        <f>KLE56/Справочно!KLD$5*1000000</f>
        <v>#DIV/0!</v>
      </c>
      <c r="KLF57" s="27" t="e">
        <f>KLF56/Справочно!KLE$5*1000000</f>
        <v>#DIV/0!</v>
      </c>
      <c r="KLG57" s="27" t="e">
        <f>KLG56/Справочно!KLF$5*1000000</f>
        <v>#DIV/0!</v>
      </c>
      <c r="KLH57" s="27" t="e">
        <f>KLH56/Справочно!KLG$5*1000000</f>
        <v>#DIV/0!</v>
      </c>
      <c r="KLI57" s="27" t="e">
        <f>KLI56/Справочно!KLH$5*1000000</f>
        <v>#DIV/0!</v>
      </c>
      <c r="KLJ57" s="27" t="e">
        <f>KLJ56/Справочно!KLI$5*1000000</f>
        <v>#DIV/0!</v>
      </c>
      <c r="KLK57" s="27" t="e">
        <f>KLK56/Справочно!KLJ$5*1000000</f>
        <v>#DIV/0!</v>
      </c>
      <c r="KLL57" s="27" t="e">
        <f>KLL56/Справочно!KLK$5*1000000</f>
        <v>#DIV/0!</v>
      </c>
      <c r="KLM57" s="27" t="e">
        <f>KLM56/Справочно!KLL$5*1000000</f>
        <v>#DIV/0!</v>
      </c>
      <c r="KLN57" s="27" t="e">
        <f>KLN56/Справочно!KLM$5*1000000</f>
        <v>#DIV/0!</v>
      </c>
      <c r="KLO57" s="27" t="e">
        <f>KLO56/Справочно!KLN$5*1000000</f>
        <v>#DIV/0!</v>
      </c>
      <c r="KLP57" s="27" t="e">
        <f>KLP56/Справочно!KLO$5*1000000</f>
        <v>#DIV/0!</v>
      </c>
      <c r="KLQ57" s="27" t="e">
        <f>KLQ56/Справочно!KLP$5*1000000</f>
        <v>#DIV/0!</v>
      </c>
      <c r="KLR57" s="27" t="e">
        <f>KLR56/Справочно!KLQ$5*1000000</f>
        <v>#DIV/0!</v>
      </c>
      <c r="KLS57" s="27" t="e">
        <f>KLS56/Справочно!KLR$5*1000000</f>
        <v>#DIV/0!</v>
      </c>
      <c r="KLT57" s="27" t="e">
        <f>KLT56/Справочно!KLS$5*1000000</f>
        <v>#DIV/0!</v>
      </c>
      <c r="KLU57" s="27" t="e">
        <f>KLU56/Справочно!KLT$5*1000000</f>
        <v>#DIV/0!</v>
      </c>
      <c r="KLV57" s="27" t="e">
        <f>KLV56/Справочно!KLU$5*1000000</f>
        <v>#DIV/0!</v>
      </c>
      <c r="KLW57" s="27" t="e">
        <f>KLW56/Справочно!KLV$5*1000000</f>
        <v>#DIV/0!</v>
      </c>
      <c r="KLX57" s="27" t="e">
        <f>KLX56/Справочно!KLW$5*1000000</f>
        <v>#DIV/0!</v>
      </c>
      <c r="KLY57" s="27" t="e">
        <f>KLY56/Справочно!KLX$5*1000000</f>
        <v>#DIV/0!</v>
      </c>
      <c r="KLZ57" s="27" t="e">
        <f>KLZ56/Справочно!KLY$5*1000000</f>
        <v>#DIV/0!</v>
      </c>
      <c r="KMA57" s="27" t="e">
        <f>KMA56/Справочно!KLZ$5*1000000</f>
        <v>#DIV/0!</v>
      </c>
      <c r="KMB57" s="27" t="e">
        <f>KMB56/Справочно!KMA$5*1000000</f>
        <v>#DIV/0!</v>
      </c>
      <c r="KMC57" s="27" t="e">
        <f>KMC56/Справочно!KMB$5*1000000</f>
        <v>#DIV/0!</v>
      </c>
      <c r="KMD57" s="27" t="e">
        <f>KMD56/Справочно!KMC$5*1000000</f>
        <v>#DIV/0!</v>
      </c>
      <c r="KME57" s="27" t="e">
        <f>KME56/Справочно!KMD$5*1000000</f>
        <v>#DIV/0!</v>
      </c>
      <c r="KMF57" s="27" t="e">
        <f>KMF56/Справочно!KME$5*1000000</f>
        <v>#DIV/0!</v>
      </c>
      <c r="KMG57" s="27" t="e">
        <f>KMG56/Справочно!KMF$5*1000000</f>
        <v>#DIV/0!</v>
      </c>
      <c r="KMH57" s="27" t="e">
        <f>KMH56/Справочно!KMG$5*1000000</f>
        <v>#DIV/0!</v>
      </c>
      <c r="KMI57" s="27" t="e">
        <f>KMI56/Справочно!KMH$5*1000000</f>
        <v>#DIV/0!</v>
      </c>
      <c r="KMJ57" s="27" t="e">
        <f>KMJ56/Справочно!KMI$5*1000000</f>
        <v>#DIV/0!</v>
      </c>
      <c r="KMK57" s="27" t="e">
        <f>KMK56/Справочно!KMJ$5*1000000</f>
        <v>#DIV/0!</v>
      </c>
      <c r="KML57" s="27" t="e">
        <f>KML56/Справочно!KMK$5*1000000</f>
        <v>#DIV/0!</v>
      </c>
      <c r="KMM57" s="27" t="e">
        <f>KMM56/Справочно!KML$5*1000000</f>
        <v>#DIV/0!</v>
      </c>
      <c r="KMN57" s="27" t="e">
        <f>KMN56/Справочно!KMM$5*1000000</f>
        <v>#DIV/0!</v>
      </c>
      <c r="KMO57" s="27" t="e">
        <f>KMO56/Справочно!KMN$5*1000000</f>
        <v>#DIV/0!</v>
      </c>
      <c r="KMP57" s="27" t="e">
        <f>KMP56/Справочно!KMO$5*1000000</f>
        <v>#DIV/0!</v>
      </c>
      <c r="KMQ57" s="27" t="e">
        <f>KMQ56/Справочно!KMP$5*1000000</f>
        <v>#DIV/0!</v>
      </c>
      <c r="KMR57" s="27" t="e">
        <f>KMR56/Справочно!KMQ$5*1000000</f>
        <v>#DIV/0!</v>
      </c>
      <c r="KMS57" s="27" t="e">
        <f>KMS56/Справочно!KMR$5*1000000</f>
        <v>#DIV/0!</v>
      </c>
      <c r="KMT57" s="27" t="e">
        <f>KMT56/Справочно!KMS$5*1000000</f>
        <v>#DIV/0!</v>
      </c>
      <c r="KMU57" s="27" t="e">
        <f>KMU56/Справочно!KMT$5*1000000</f>
        <v>#DIV/0!</v>
      </c>
      <c r="KMV57" s="27" t="e">
        <f>KMV56/Справочно!KMU$5*1000000</f>
        <v>#DIV/0!</v>
      </c>
      <c r="KMW57" s="27" t="e">
        <f>KMW56/Справочно!KMV$5*1000000</f>
        <v>#DIV/0!</v>
      </c>
      <c r="KMX57" s="27" t="e">
        <f>KMX56/Справочно!KMW$5*1000000</f>
        <v>#DIV/0!</v>
      </c>
      <c r="KMY57" s="27" t="e">
        <f>KMY56/Справочно!KMX$5*1000000</f>
        <v>#DIV/0!</v>
      </c>
      <c r="KMZ57" s="27" t="e">
        <f>KMZ56/Справочно!KMY$5*1000000</f>
        <v>#DIV/0!</v>
      </c>
      <c r="KNA57" s="27" t="e">
        <f>KNA56/Справочно!KMZ$5*1000000</f>
        <v>#DIV/0!</v>
      </c>
      <c r="KNB57" s="27" t="e">
        <f>KNB56/Справочно!KNA$5*1000000</f>
        <v>#DIV/0!</v>
      </c>
      <c r="KNC57" s="27" t="e">
        <f>KNC56/Справочно!KNB$5*1000000</f>
        <v>#DIV/0!</v>
      </c>
      <c r="KND57" s="27" t="e">
        <f>KND56/Справочно!KNC$5*1000000</f>
        <v>#DIV/0!</v>
      </c>
      <c r="KNE57" s="27" t="e">
        <f>KNE56/Справочно!KND$5*1000000</f>
        <v>#DIV/0!</v>
      </c>
      <c r="KNF57" s="27" t="e">
        <f>KNF56/Справочно!KNE$5*1000000</f>
        <v>#DIV/0!</v>
      </c>
      <c r="KNG57" s="27" t="e">
        <f>KNG56/Справочно!KNF$5*1000000</f>
        <v>#DIV/0!</v>
      </c>
      <c r="KNH57" s="27" t="e">
        <f>KNH56/Справочно!KNG$5*1000000</f>
        <v>#DIV/0!</v>
      </c>
      <c r="KNI57" s="27" t="e">
        <f>KNI56/Справочно!KNH$5*1000000</f>
        <v>#DIV/0!</v>
      </c>
      <c r="KNJ57" s="27" t="e">
        <f>KNJ56/Справочно!KNI$5*1000000</f>
        <v>#DIV/0!</v>
      </c>
      <c r="KNK57" s="27" t="e">
        <f>KNK56/Справочно!KNJ$5*1000000</f>
        <v>#DIV/0!</v>
      </c>
      <c r="KNL57" s="27" t="e">
        <f>KNL56/Справочно!KNK$5*1000000</f>
        <v>#DIV/0!</v>
      </c>
      <c r="KNM57" s="27" t="e">
        <f>KNM56/Справочно!KNL$5*1000000</f>
        <v>#DIV/0!</v>
      </c>
      <c r="KNN57" s="27" t="e">
        <f>KNN56/Справочно!KNM$5*1000000</f>
        <v>#DIV/0!</v>
      </c>
      <c r="KNO57" s="27" t="e">
        <f>KNO56/Справочно!KNN$5*1000000</f>
        <v>#DIV/0!</v>
      </c>
      <c r="KNP57" s="27" t="e">
        <f>KNP56/Справочно!KNO$5*1000000</f>
        <v>#DIV/0!</v>
      </c>
      <c r="KNQ57" s="27" t="e">
        <f>KNQ56/Справочно!KNP$5*1000000</f>
        <v>#DIV/0!</v>
      </c>
      <c r="KNR57" s="27" t="e">
        <f>KNR56/Справочно!KNQ$5*1000000</f>
        <v>#DIV/0!</v>
      </c>
      <c r="KNS57" s="27" t="e">
        <f>KNS56/Справочно!KNR$5*1000000</f>
        <v>#DIV/0!</v>
      </c>
      <c r="KNT57" s="27" t="e">
        <f>KNT56/Справочно!KNS$5*1000000</f>
        <v>#DIV/0!</v>
      </c>
      <c r="KNU57" s="27" t="e">
        <f>KNU56/Справочно!KNT$5*1000000</f>
        <v>#DIV/0!</v>
      </c>
      <c r="KNV57" s="27" t="e">
        <f>KNV56/Справочно!KNU$5*1000000</f>
        <v>#DIV/0!</v>
      </c>
      <c r="KNW57" s="27" t="e">
        <f>KNW56/Справочно!KNV$5*1000000</f>
        <v>#DIV/0!</v>
      </c>
      <c r="KNX57" s="27" t="e">
        <f>KNX56/Справочно!KNW$5*1000000</f>
        <v>#DIV/0!</v>
      </c>
      <c r="KNY57" s="27" t="e">
        <f>KNY56/Справочно!KNX$5*1000000</f>
        <v>#DIV/0!</v>
      </c>
      <c r="KNZ57" s="27" t="e">
        <f>KNZ56/Справочно!KNY$5*1000000</f>
        <v>#DIV/0!</v>
      </c>
      <c r="KOA57" s="27" t="e">
        <f>KOA56/Справочно!KNZ$5*1000000</f>
        <v>#DIV/0!</v>
      </c>
      <c r="KOB57" s="27" t="e">
        <f>KOB56/Справочно!KOA$5*1000000</f>
        <v>#DIV/0!</v>
      </c>
      <c r="KOC57" s="27" t="e">
        <f>KOC56/Справочно!KOB$5*1000000</f>
        <v>#DIV/0!</v>
      </c>
      <c r="KOD57" s="27" t="e">
        <f>KOD56/Справочно!KOC$5*1000000</f>
        <v>#DIV/0!</v>
      </c>
      <c r="KOE57" s="27" t="e">
        <f>KOE56/Справочно!KOD$5*1000000</f>
        <v>#DIV/0!</v>
      </c>
      <c r="KOF57" s="27" t="e">
        <f>KOF56/Справочно!KOE$5*1000000</f>
        <v>#DIV/0!</v>
      </c>
      <c r="KOG57" s="27" t="e">
        <f>KOG56/Справочно!KOF$5*1000000</f>
        <v>#DIV/0!</v>
      </c>
      <c r="KOH57" s="27" t="e">
        <f>KOH56/Справочно!KOG$5*1000000</f>
        <v>#DIV/0!</v>
      </c>
      <c r="KOI57" s="27" t="e">
        <f>KOI56/Справочно!KOH$5*1000000</f>
        <v>#DIV/0!</v>
      </c>
      <c r="KOJ57" s="27" t="e">
        <f>KOJ56/Справочно!KOI$5*1000000</f>
        <v>#DIV/0!</v>
      </c>
      <c r="KOK57" s="27" t="e">
        <f>KOK56/Справочно!KOJ$5*1000000</f>
        <v>#DIV/0!</v>
      </c>
      <c r="KOL57" s="27" t="e">
        <f>KOL56/Справочно!KOK$5*1000000</f>
        <v>#DIV/0!</v>
      </c>
      <c r="KOM57" s="27" t="e">
        <f>KOM56/Справочно!KOL$5*1000000</f>
        <v>#DIV/0!</v>
      </c>
      <c r="KON57" s="27" t="e">
        <f>KON56/Справочно!KOM$5*1000000</f>
        <v>#DIV/0!</v>
      </c>
      <c r="KOO57" s="27" t="e">
        <f>KOO56/Справочно!KON$5*1000000</f>
        <v>#DIV/0!</v>
      </c>
      <c r="KOP57" s="27" t="e">
        <f>KOP56/Справочно!KOO$5*1000000</f>
        <v>#DIV/0!</v>
      </c>
      <c r="KOQ57" s="27" t="e">
        <f>KOQ56/Справочно!KOP$5*1000000</f>
        <v>#DIV/0!</v>
      </c>
      <c r="KOR57" s="27" t="e">
        <f>KOR56/Справочно!KOQ$5*1000000</f>
        <v>#DIV/0!</v>
      </c>
      <c r="KOS57" s="27" t="e">
        <f>KOS56/Справочно!KOR$5*1000000</f>
        <v>#DIV/0!</v>
      </c>
      <c r="KOT57" s="27" t="e">
        <f>KOT56/Справочно!KOS$5*1000000</f>
        <v>#DIV/0!</v>
      </c>
      <c r="KOU57" s="27" t="e">
        <f>KOU56/Справочно!KOT$5*1000000</f>
        <v>#DIV/0!</v>
      </c>
      <c r="KOV57" s="27" t="e">
        <f>KOV56/Справочно!KOU$5*1000000</f>
        <v>#DIV/0!</v>
      </c>
      <c r="KOW57" s="27" t="e">
        <f>KOW56/Справочно!KOV$5*1000000</f>
        <v>#DIV/0!</v>
      </c>
      <c r="KOX57" s="27" t="e">
        <f>KOX56/Справочно!KOW$5*1000000</f>
        <v>#DIV/0!</v>
      </c>
      <c r="KOY57" s="27" t="e">
        <f>KOY56/Справочно!KOX$5*1000000</f>
        <v>#DIV/0!</v>
      </c>
      <c r="KOZ57" s="27" t="e">
        <f>KOZ56/Справочно!KOY$5*1000000</f>
        <v>#DIV/0!</v>
      </c>
      <c r="KPA57" s="27" t="e">
        <f>KPA56/Справочно!KOZ$5*1000000</f>
        <v>#DIV/0!</v>
      </c>
      <c r="KPB57" s="27" t="e">
        <f>KPB56/Справочно!KPA$5*1000000</f>
        <v>#DIV/0!</v>
      </c>
      <c r="KPC57" s="27" t="e">
        <f>KPC56/Справочно!KPB$5*1000000</f>
        <v>#DIV/0!</v>
      </c>
      <c r="KPD57" s="27" t="e">
        <f>KPD56/Справочно!KPC$5*1000000</f>
        <v>#DIV/0!</v>
      </c>
      <c r="KPE57" s="27" t="e">
        <f>KPE56/Справочно!KPD$5*1000000</f>
        <v>#DIV/0!</v>
      </c>
      <c r="KPF57" s="27" t="e">
        <f>KPF56/Справочно!KPE$5*1000000</f>
        <v>#DIV/0!</v>
      </c>
      <c r="KPG57" s="27" t="e">
        <f>KPG56/Справочно!KPF$5*1000000</f>
        <v>#DIV/0!</v>
      </c>
      <c r="KPH57" s="27" t="e">
        <f>KPH56/Справочно!KPG$5*1000000</f>
        <v>#DIV/0!</v>
      </c>
      <c r="KPI57" s="27" t="e">
        <f>KPI56/Справочно!KPH$5*1000000</f>
        <v>#DIV/0!</v>
      </c>
      <c r="KPJ57" s="27" t="e">
        <f>KPJ56/Справочно!KPI$5*1000000</f>
        <v>#DIV/0!</v>
      </c>
      <c r="KPK57" s="27" t="e">
        <f>KPK56/Справочно!KPJ$5*1000000</f>
        <v>#DIV/0!</v>
      </c>
      <c r="KPL57" s="27" t="e">
        <f>KPL56/Справочно!KPK$5*1000000</f>
        <v>#DIV/0!</v>
      </c>
      <c r="KPM57" s="27" t="e">
        <f>KPM56/Справочно!KPL$5*1000000</f>
        <v>#DIV/0!</v>
      </c>
      <c r="KPN57" s="27" t="e">
        <f>KPN56/Справочно!KPM$5*1000000</f>
        <v>#DIV/0!</v>
      </c>
      <c r="KPO57" s="27" t="e">
        <f>KPO56/Справочно!KPN$5*1000000</f>
        <v>#DIV/0!</v>
      </c>
      <c r="KPP57" s="27" t="e">
        <f>KPP56/Справочно!KPO$5*1000000</f>
        <v>#DIV/0!</v>
      </c>
      <c r="KPQ57" s="27" t="e">
        <f>KPQ56/Справочно!KPP$5*1000000</f>
        <v>#DIV/0!</v>
      </c>
      <c r="KPR57" s="27" t="e">
        <f>KPR56/Справочно!KPQ$5*1000000</f>
        <v>#DIV/0!</v>
      </c>
      <c r="KPS57" s="27" t="e">
        <f>KPS56/Справочно!KPR$5*1000000</f>
        <v>#DIV/0!</v>
      </c>
      <c r="KPT57" s="27" t="e">
        <f>KPT56/Справочно!KPS$5*1000000</f>
        <v>#DIV/0!</v>
      </c>
      <c r="KPU57" s="27" t="e">
        <f>KPU56/Справочно!KPT$5*1000000</f>
        <v>#DIV/0!</v>
      </c>
      <c r="KPV57" s="27" t="e">
        <f>KPV56/Справочно!KPU$5*1000000</f>
        <v>#DIV/0!</v>
      </c>
      <c r="KPW57" s="27" t="e">
        <f>KPW56/Справочно!KPV$5*1000000</f>
        <v>#DIV/0!</v>
      </c>
      <c r="KPX57" s="27" t="e">
        <f>KPX56/Справочно!KPW$5*1000000</f>
        <v>#DIV/0!</v>
      </c>
      <c r="KPY57" s="27" t="e">
        <f>KPY56/Справочно!KPX$5*1000000</f>
        <v>#DIV/0!</v>
      </c>
      <c r="KPZ57" s="27" t="e">
        <f>KPZ56/Справочно!KPY$5*1000000</f>
        <v>#DIV/0!</v>
      </c>
      <c r="KQA57" s="27" t="e">
        <f>KQA56/Справочно!KPZ$5*1000000</f>
        <v>#DIV/0!</v>
      </c>
      <c r="KQB57" s="27" t="e">
        <f>KQB56/Справочно!KQA$5*1000000</f>
        <v>#DIV/0!</v>
      </c>
      <c r="KQC57" s="27" t="e">
        <f>KQC56/Справочно!KQB$5*1000000</f>
        <v>#DIV/0!</v>
      </c>
      <c r="KQD57" s="27" t="e">
        <f>KQD56/Справочно!KQC$5*1000000</f>
        <v>#DIV/0!</v>
      </c>
      <c r="KQE57" s="27" t="e">
        <f>KQE56/Справочно!KQD$5*1000000</f>
        <v>#DIV/0!</v>
      </c>
      <c r="KQF57" s="27" t="e">
        <f>KQF56/Справочно!KQE$5*1000000</f>
        <v>#DIV/0!</v>
      </c>
      <c r="KQG57" s="27" t="e">
        <f>KQG56/Справочно!KQF$5*1000000</f>
        <v>#DIV/0!</v>
      </c>
      <c r="KQH57" s="27" t="e">
        <f>KQH56/Справочно!KQG$5*1000000</f>
        <v>#DIV/0!</v>
      </c>
      <c r="KQI57" s="27" t="e">
        <f>KQI56/Справочно!KQH$5*1000000</f>
        <v>#DIV/0!</v>
      </c>
      <c r="KQJ57" s="27" t="e">
        <f>KQJ56/Справочно!KQI$5*1000000</f>
        <v>#DIV/0!</v>
      </c>
      <c r="KQK57" s="27" t="e">
        <f>KQK56/Справочно!KQJ$5*1000000</f>
        <v>#DIV/0!</v>
      </c>
      <c r="KQL57" s="27" t="e">
        <f>KQL56/Справочно!KQK$5*1000000</f>
        <v>#DIV/0!</v>
      </c>
      <c r="KQM57" s="27" t="e">
        <f>KQM56/Справочно!KQL$5*1000000</f>
        <v>#DIV/0!</v>
      </c>
      <c r="KQN57" s="27" t="e">
        <f>KQN56/Справочно!KQM$5*1000000</f>
        <v>#DIV/0!</v>
      </c>
      <c r="KQO57" s="27" t="e">
        <f>KQO56/Справочно!KQN$5*1000000</f>
        <v>#DIV/0!</v>
      </c>
      <c r="KQP57" s="27" t="e">
        <f>KQP56/Справочно!KQO$5*1000000</f>
        <v>#DIV/0!</v>
      </c>
      <c r="KQQ57" s="27" t="e">
        <f>KQQ56/Справочно!KQP$5*1000000</f>
        <v>#DIV/0!</v>
      </c>
      <c r="KQR57" s="27" t="e">
        <f>KQR56/Справочно!KQQ$5*1000000</f>
        <v>#DIV/0!</v>
      </c>
      <c r="KQS57" s="27" t="e">
        <f>KQS56/Справочно!KQR$5*1000000</f>
        <v>#DIV/0!</v>
      </c>
      <c r="KQT57" s="27" t="e">
        <f>KQT56/Справочно!KQS$5*1000000</f>
        <v>#DIV/0!</v>
      </c>
      <c r="KQU57" s="27" t="e">
        <f>KQU56/Справочно!KQT$5*1000000</f>
        <v>#DIV/0!</v>
      </c>
      <c r="KQV57" s="27" t="e">
        <f>KQV56/Справочно!KQU$5*1000000</f>
        <v>#DIV/0!</v>
      </c>
      <c r="KQW57" s="27" t="e">
        <f>KQW56/Справочно!KQV$5*1000000</f>
        <v>#DIV/0!</v>
      </c>
      <c r="KQX57" s="27" t="e">
        <f>KQX56/Справочно!KQW$5*1000000</f>
        <v>#DIV/0!</v>
      </c>
      <c r="KQY57" s="27" t="e">
        <f>KQY56/Справочно!KQX$5*1000000</f>
        <v>#DIV/0!</v>
      </c>
      <c r="KQZ57" s="27" t="e">
        <f>KQZ56/Справочно!KQY$5*1000000</f>
        <v>#DIV/0!</v>
      </c>
      <c r="KRA57" s="27" t="e">
        <f>KRA56/Справочно!KQZ$5*1000000</f>
        <v>#DIV/0!</v>
      </c>
      <c r="KRB57" s="27" t="e">
        <f>KRB56/Справочно!KRA$5*1000000</f>
        <v>#DIV/0!</v>
      </c>
      <c r="KRC57" s="27" t="e">
        <f>KRC56/Справочно!KRB$5*1000000</f>
        <v>#DIV/0!</v>
      </c>
      <c r="KRD57" s="27" t="e">
        <f>KRD56/Справочно!KRC$5*1000000</f>
        <v>#DIV/0!</v>
      </c>
      <c r="KRE57" s="27" t="e">
        <f>KRE56/Справочно!KRD$5*1000000</f>
        <v>#DIV/0!</v>
      </c>
      <c r="KRF57" s="27" t="e">
        <f>KRF56/Справочно!KRE$5*1000000</f>
        <v>#DIV/0!</v>
      </c>
      <c r="KRG57" s="27" t="e">
        <f>KRG56/Справочно!KRF$5*1000000</f>
        <v>#DIV/0!</v>
      </c>
      <c r="KRH57" s="27" t="e">
        <f>KRH56/Справочно!KRG$5*1000000</f>
        <v>#DIV/0!</v>
      </c>
      <c r="KRI57" s="27" t="e">
        <f>KRI56/Справочно!KRH$5*1000000</f>
        <v>#DIV/0!</v>
      </c>
      <c r="KRJ57" s="27" t="e">
        <f>KRJ56/Справочно!KRI$5*1000000</f>
        <v>#DIV/0!</v>
      </c>
      <c r="KRK57" s="27" t="e">
        <f>KRK56/Справочно!KRJ$5*1000000</f>
        <v>#DIV/0!</v>
      </c>
      <c r="KRL57" s="27" t="e">
        <f>KRL56/Справочно!KRK$5*1000000</f>
        <v>#DIV/0!</v>
      </c>
      <c r="KRM57" s="27" t="e">
        <f>KRM56/Справочно!KRL$5*1000000</f>
        <v>#DIV/0!</v>
      </c>
      <c r="KRN57" s="27" t="e">
        <f>KRN56/Справочно!KRM$5*1000000</f>
        <v>#DIV/0!</v>
      </c>
      <c r="KRO57" s="27" t="e">
        <f>KRO56/Справочно!KRN$5*1000000</f>
        <v>#DIV/0!</v>
      </c>
      <c r="KRP57" s="27" t="e">
        <f>KRP56/Справочно!KRO$5*1000000</f>
        <v>#DIV/0!</v>
      </c>
      <c r="KRQ57" s="27" t="e">
        <f>KRQ56/Справочно!KRP$5*1000000</f>
        <v>#DIV/0!</v>
      </c>
      <c r="KRR57" s="27" t="e">
        <f>KRR56/Справочно!KRQ$5*1000000</f>
        <v>#DIV/0!</v>
      </c>
      <c r="KRS57" s="27" t="e">
        <f>KRS56/Справочно!KRR$5*1000000</f>
        <v>#DIV/0!</v>
      </c>
      <c r="KRT57" s="27" t="e">
        <f>KRT56/Справочно!KRS$5*1000000</f>
        <v>#DIV/0!</v>
      </c>
      <c r="KRU57" s="27" t="e">
        <f>KRU56/Справочно!KRT$5*1000000</f>
        <v>#DIV/0!</v>
      </c>
      <c r="KRV57" s="27" t="e">
        <f>KRV56/Справочно!KRU$5*1000000</f>
        <v>#DIV/0!</v>
      </c>
      <c r="KRW57" s="27" t="e">
        <f>KRW56/Справочно!KRV$5*1000000</f>
        <v>#DIV/0!</v>
      </c>
      <c r="KRX57" s="27" t="e">
        <f>KRX56/Справочно!KRW$5*1000000</f>
        <v>#DIV/0!</v>
      </c>
      <c r="KRY57" s="27" t="e">
        <f>KRY56/Справочно!KRX$5*1000000</f>
        <v>#DIV/0!</v>
      </c>
      <c r="KRZ57" s="27" t="e">
        <f>KRZ56/Справочно!KRY$5*1000000</f>
        <v>#DIV/0!</v>
      </c>
      <c r="KSA57" s="27" t="e">
        <f>KSA56/Справочно!KRZ$5*1000000</f>
        <v>#DIV/0!</v>
      </c>
      <c r="KSB57" s="27" t="e">
        <f>KSB56/Справочно!KSA$5*1000000</f>
        <v>#DIV/0!</v>
      </c>
      <c r="KSC57" s="27" t="e">
        <f>KSC56/Справочно!KSB$5*1000000</f>
        <v>#DIV/0!</v>
      </c>
      <c r="KSD57" s="27" t="e">
        <f>KSD56/Справочно!KSC$5*1000000</f>
        <v>#DIV/0!</v>
      </c>
      <c r="KSE57" s="27" t="e">
        <f>KSE56/Справочно!KSD$5*1000000</f>
        <v>#DIV/0!</v>
      </c>
      <c r="KSF57" s="27" t="e">
        <f>KSF56/Справочно!KSE$5*1000000</f>
        <v>#DIV/0!</v>
      </c>
      <c r="KSG57" s="27" t="e">
        <f>KSG56/Справочно!KSF$5*1000000</f>
        <v>#DIV/0!</v>
      </c>
      <c r="KSH57" s="27" t="e">
        <f>KSH56/Справочно!KSG$5*1000000</f>
        <v>#DIV/0!</v>
      </c>
      <c r="KSI57" s="27" t="e">
        <f>KSI56/Справочно!KSH$5*1000000</f>
        <v>#DIV/0!</v>
      </c>
      <c r="KSJ57" s="27" t="e">
        <f>KSJ56/Справочно!KSI$5*1000000</f>
        <v>#DIV/0!</v>
      </c>
      <c r="KSK57" s="27" t="e">
        <f>KSK56/Справочно!KSJ$5*1000000</f>
        <v>#DIV/0!</v>
      </c>
      <c r="KSL57" s="27" t="e">
        <f>KSL56/Справочно!KSK$5*1000000</f>
        <v>#DIV/0!</v>
      </c>
      <c r="KSM57" s="27" t="e">
        <f>KSM56/Справочно!KSL$5*1000000</f>
        <v>#DIV/0!</v>
      </c>
      <c r="KSN57" s="27" t="e">
        <f>KSN56/Справочно!KSM$5*1000000</f>
        <v>#DIV/0!</v>
      </c>
      <c r="KSO57" s="27" t="e">
        <f>KSO56/Справочно!KSN$5*1000000</f>
        <v>#DIV/0!</v>
      </c>
      <c r="KSP57" s="27" t="e">
        <f>KSP56/Справочно!KSO$5*1000000</f>
        <v>#DIV/0!</v>
      </c>
      <c r="KSQ57" s="27" t="e">
        <f>KSQ56/Справочно!KSP$5*1000000</f>
        <v>#DIV/0!</v>
      </c>
      <c r="KSR57" s="27" t="e">
        <f>KSR56/Справочно!KSQ$5*1000000</f>
        <v>#DIV/0!</v>
      </c>
      <c r="KSS57" s="27" t="e">
        <f>KSS56/Справочно!KSR$5*1000000</f>
        <v>#DIV/0!</v>
      </c>
      <c r="KST57" s="27" t="e">
        <f>KST56/Справочно!KSS$5*1000000</f>
        <v>#DIV/0!</v>
      </c>
      <c r="KSU57" s="27" t="e">
        <f>KSU56/Справочно!KST$5*1000000</f>
        <v>#DIV/0!</v>
      </c>
      <c r="KSV57" s="27" t="e">
        <f>KSV56/Справочно!KSU$5*1000000</f>
        <v>#DIV/0!</v>
      </c>
      <c r="KSW57" s="27" t="e">
        <f>KSW56/Справочно!KSV$5*1000000</f>
        <v>#DIV/0!</v>
      </c>
      <c r="KSX57" s="27" t="e">
        <f>KSX56/Справочно!KSW$5*1000000</f>
        <v>#DIV/0!</v>
      </c>
      <c r="KSY57" s="27" t="e">
        <f>KSY56/Справочно!KSX$5*1000000</f>
        <v>#DIV/0!</v>
      </c>
      <c r="KSZ57" s="27" t="e">
        <f>KSZ56/Справочно!KSY$5*1000000</f>
        <v>#DIV/0!</v>
      </c>
      <c r="KTA57" s="27" t="e">
        <f>KTA56/Справочно!KSZ$5*1000000</f>
        <v>#DIV/0!</v>
      </c>
      <c r="KTB57" s="27" t="e">
        <f>KTB56/Справочно!KTA$5*1000000</f>
        <v>#DIV/0!</v>
      </c>
      <c r="KTC57" s="27" t="e">
        <f>KTC56/Справочно!KTB$5*1000000</f>
        <v>#DIV/0!</v>
      </c>
      <c r="KTD57" s="27" t="e">
        <f>KTD56/Справочно!KTC$5*1000000</f>
        <v>#DIV/0!</v>
      </c>
      <c r="KTE57" s="27" t="e">
        <f>KTE56/Справочно!KTD$5*1000000</f>
        <v>#DIV/0!</v>
      </c>
      <c r="KTF57" s="27" t="e">
        <f>KTF56/Справочно!KTE$5*1000000</f>
        <v>#DIV/0!</v>
      </c>
      <c r="KTG57" s="27" t="e">
        <f>KTG56/Справочно!KTF$5*1000000</f>
        <v>#DIV/0!</v>
      </c>
      <c r="KTH57" s="27" t="e">
        <f>KTH56/Справочно!KTG$5*1000000</f>
        <v>#DIV/0!</v>
      </c>
      <c r="KTI57" s="27" t="e">
        <f>KTI56/Справочно!KTH$5*1000000</f>
        <v>#DIV/0!</v>
      </c>
      <c r="KTJ57" s="27" t="e">
        <f>KTJ56/Справочно!KTI$5*1000000</f>
        <v>#DIV/0!</v>
      </c>
      <c r="KTK57" s="27" t="e">
        <f>KTK56/Справочно!KTJ$5*1000000</f>
        <v>#DIV/0!</v>
      </c>
      <c r="KTL57" s="27" t="e">
        <f>KTL56/Справочно!KTK$5*1000000</f>
        <v>#DIV/0!</v>
      </c>
      <c r="KTM57" s="27" t="e">
        <f>KTM56/Справочно!KTL$5*1000000</f>
        <v>#DIV/0!</v>
      </c>
      <c r="KTN57" s="27" t="e">
        <f>KTN56/Справочно!KTM$5*1000000</f>
        <v>#DIV/0!</v>
      </c>
      <c r="KTO57" s="27" t="e">
        <f>KTO56/Справочно!KTN$5*1000000</f>
        <v>#DIV/0!</v>
      </c>
      <c r="KTP57" s="27" t="e">
        <f>KTP56/Справочно!KTO$5*1000000</f>
        <v>#DIV/0!</v>
      </c>
      <c r="KTQ57" s="27" t="e">
        <f>KTQ56/Справочно!KTP$5*1000000</f>
        <v>#DIV/0!</v>
      </c>
      <c r="KTR57" s="27" t="e">
        <f>KTR56/Справочно!KTQ$5*1000000</f>
        <v>#DIV/0!</v>
      </c>
      <c r="KTS57" s="27" t="e">
        <f>KTS56/Справочно!KTR$5*1000000</f>
        <v>#DIV/0!</v>
      </c>
      <c r="KTT57" s="27" t="e">
        <f>KTT56/Справочно!KTS$5*1000000</f>
        <v>#DIV/0!</v>
      </c>
      <c r="KTU57" s="27" t="e">
        <f>KTU56/Справочно!KTT$5*1000000</f>
        <v>#DIV/0!</v>
      </c>
      <c r="KTV57" s="27" t="e">
        <f>KTV56/Справочно!KTU$5*1000000</f>
        <v>#DIV/0!</v>
      </c>
      <c r="KTW57" s="27" t="e">
        <f>KTW56/Справочно!KTV$5*1000000</f>
        <v>#DIV/0!</v>
      </c>
      <c r="KTX57" s="27" t="e">
        <f>KTX56/Справочно!KTW$5*1000000</f>
        <v>#DIV/0!</v>
      </c>
      <c r="KTY57" s="27" t="e">
        <f>KTY56/Справочно!KTX$5*1000000</f>
        <v>#DIV/0!</v>
      </c>
      <c r="KTZ57" s="27" t="e">
        <f>KTZ56/Справочно!KTY$5*1000000</f>
        <v>#DIV/0!</v>
      </c>
      <c r="KUA57" s="27" t="e">
        <f>KUA56/Справочно!KTZ$5*1000000</f>
        <v>#DIV/0!</v>
      </c>
      <c r="KUB57" s="27" t="e">
        <f>KUB56/Справочно!KUA$5*1000000</f>
        <v>#DIV/0!</v>
      </c>
      <c r="KUC57" s="27" t="e">
        <f>KUC56/Справочно!KUB$5*1000000</f>
        <v>#DIV/0!</v>
      </c>
      <c r="KUD57" s="27" t="e">
        <f>KUD56/Справочно!KUC$5*1000000</f>
        <v>#DIV/0!</v>
      </c>
      <c r="KUE57" s="27" t="e">
        <f>KUE56/Справочно!KUD$5*1000000</f>
        <v>#DIV/0!</v>
      </c>
      <c r="KUF57" s="27" t="e">
        <f>KUF56/Справочно!KUE$5*1000000</f>
        <v>#DIV/0!</v>
      </c>
      <c r="KUG57" s="27" t="e">
        <f>KUG56/Справочно!KUF$5*1000000</f>
        <v>#DIV/0!</v>
      </c>
      <c r="KUH57" s="27" t="e">
        <f>KUH56/Справочно!KUG$5*1000000</f>
        <v>#DIV/0!</v>
      </c>
      <c r="KUI57" s="27" t="e">
        <f>KUI56/Справочно!KUH$5*1000000</f>
        <v>#DIV/0!</v>
      </c>
      <c r="KUJ57" s="27" t="e">
        <f>KUJ56/Справочно!KUI$5*1000000</f>
        <v>#DIV/0!</v>
      </c>
      <c r="KUK57" s="27" t="e">
        <f>KUK56/Справочно!KUJ$5*1000000</f>
        <v>#DIV/0!</v>
      </c>
      <c r="KUL57" s="27" t="e">
        <f>KUL56/Справочно!KUK$5*1000000</f>
        <v>#DIV/0!</v>
      </c>
      <c r="KUM57" s="27" t="e">
        <f>KUM56/Справочно!KUL$5*1000000</f>
        <v>#DIV/0!</v>
      </c>
      <c r="KUN57" s="27" t="e">
        <f>KUN56/Справочно!KUM$5*1000000</f>
        <v>#DIV/0!</v>
      </c>
      <c r="KUO57" s="27" t="e">
        <f>KUO56/Справочно!KUN$5*1000000</f>
        <v>#DIV/0!</v>
      </c>
      <c r="KUP57" s="27" t="e">
        <f>KUP56/Справочно!KUO$5*1000000</f>
        <v>#DIV/0!</v>
      </c>
      <c r="KUQ57" s="27" t="e">
        <f>KUQ56/Справочно!KUP$5*1000000</f>
        <v>#DIV/0!</v>
      </c>
      <c r="KUR57" s="27" t="e">
        <f>KUR56/Справочно!KUQ$5*1000000</f>
        <v>#DIV/0!</v>
      </c>
      <c r="KUS57" s="27" t="e">
        <f>KUS56/Справочно!KUR$5*1000000</f>
        <v>#DIV/0!</v>
      </c>
      <c r="KUT57" s="27" t="e">
        <f>KUT56/Справочно!KUS$5*1000000</f>
        <v>#DIV/0!</v>
      </c>
      <c r="KUU57" s="27" t="e">
        <f>KUU56/Справочно!KUT$5*1000000</f>
        <v>#DIV/0!</v>
      </c>
      <c r="KUV57" s="27" t="e">
        <f>KUV56/Справочно!KUU$5*1000000</f>
        <v>#DIV/0!</v>
      </c>
      <c r="KUW57" s="27" t="e">
        <f>KUW56/Справочно!KUV$5*1000000</f>
        <v>#DIV/0!</v>
      </c>
      <c r="KUX57" s="27" t="e">
        <f>KUX56/Справочно!KUW$5*1000000</f>
        <v>#DIV/0!</v>
      </c>
      <c r="KUY57" s="27" t="e">
        <f>KUY56/Справочно!KUX$5*1000000</f>
        <v>#DIV/0!</v>
      </c>
      <c r="KUZ57" s="27" t="e">
        <f>KUZ56/Справочно!KUY$5*1000000</f>
        <v>#DIV/0!</v>
      </c>
      <c r="KVA57" s="27" t="e">
        <f>KVA56/Справочно!KUZ$5*1000000</f>
        <v>#DIV/0!</v>
      </c>
      <c r="KVB57" s="27" t="e">
        <f>KVB56/Справочно!KVA$5*1000000</f>
        <v>#DIV/0!</v>
      </c>
      <c r="KVC57" s="27" t="e">
        <f>KVC56/Справочно!KVB$5*1000000</f>
        <v>#DIV/0!</v>
      </c>
      <c r="KVD57" s="27" t="e">
        <f>KVD56/Справочно!KVC$5*1000000</f>
        <v>#DIV/0!</v>
      </c>
      <c r="KVE57" s="27" t="e">
        <f>KVE56/Справочно!KVD$5*1000000</f>
        <v>#DIV/0!</v>
      </c>
      <c r="KVF57" s="27" t="e">
        <f>KVF56/Справочно!KVE$5*1000000</f>
        <v>#DIV/0!</v>
      </c>
      <c r="KVG57" s="27" t="e">
        <f>KVG56/Справочно!KVF$5*1000000</f>
        <v>#DIV/0!</v>
      </c>
      <c r="KVH57" s="27" t="e">
        <f>KVH56/Справочно!KVG$5*1000000</f>
        <v>#DIV/0!</v>
      </c>
      <c r="KVI57" s="27" t="e">
        <f>KVI56/Справочно!KVH$5*1000000</f>
        <v>#DIV/0!</v>
      </c>
      <c r="KVJ57" s="27" t="e">
        <f>KVJ56/Справочно!KVI$5*1000000</f>
        <v>#DIV/0!</v>
      </c>
      <c r="KVK57" s="27" t="e">
        <f>KVK56/Справочно!KVJ$5*1000000</f>
        <v>#DIV/0!</v>
      </c>
      <c r="KVL57" s="27" t="e">
        <f>KVL56/Справочно!KVK$5*1000000</f>
        <v>#DIV/0!</v>
      </c>
      <c r="KVM57" s="27" t="e">
        <f>KVM56/Справочно!KVL$5*1000000</f>
        <v>#DIV/0!</v>
      </c>
      <c r="KVN57" s="27" t="e">
        <f>KVN56/Справочно!KVM$5*1000000</f>
        <v>#DIV/0!</v>
      </c>
      <c r="KVO57" s="27" t="e">
        <f>KVO56/Справочно!KVN$5*1000000</f>
        <v>#DIV/0!</v>
      </c>
      <c r="KVP57" s="27" t="e">
        <f>KVP56/Справочно!KVO$5*1000000</f>
        <v>#DIV/0!</v>
      </c>
      <c r="KVQ57" s="27" t="e">
        <f>KVQ56/Справочно!KVP$5*1000000</f>
        <v>#DIV/0!</v>
      </c>
      <c r="KVR57" s="27" t="e">
        <f>KVR56/Справочно!KVQ$5*1000000</f>
        <v>#DIV/0!</v>
      </c>
      <c r="KVS57" s="27" t="e">
        <f>KVS56/Справочно!KVR$5*1000000</f>
        <v>#DIV/0!</v>
      </c>
      <c r="KVT57" s="27" t="e">
        <f>KVT56/Справочно!KVS$5*1000000</f>
        <v>#DIV/0!</v>
      </c>
      <c r="KVU57" s="27" t="e">
        <f>KVU56/Справочно!KVT$5*1000000</f>
        <v>#DIV/0!</v>
      </c>
      <c r="KVV57" s="27" t="e">
        <f>KVV56/Справочно!KVU$5*1000000</f>
        <v>#DIV/0!</v>
      </c>
      <c r="KVW57" s="27" t="e">
        <f>KVW56/Справочно!KVV$5*1000000</f>
        <v>#DIV/0!</v>
      </c>
      <c r="KVX57" s="27" t="e">
        <f>KVX56/Справочно!KVW$5*1000000</f>
        <v>#DIV/0!</v>
      </c>
      <c r="KVY57" s="27" t="e">
        <f>KVY56/Справочно!KVX$5*1000000</f>
        <v>#DIV/0!</v>
      </c>
      <c r="KVZ57" s="27" t="e">
        <f>KVZ56/Справочно!KVY$5*1000000</f>
        <v>#DIV/0!</v>
      </c>
      <c r="KWA57" s="27" t="e">
        <f>KWA56/Справочно!KVZ$5*1000000</f>
        <v>#DIV/0!</v>
      </c>
      <c r="KWB57" s="27" t="e">
        <f>KWB56/Справочно!KWA$5*1000000</f>
        <v>#DIV/0!</v>
      </c>
      <c r="KWC57" s="27" t="e">
        <f>KWC56/Справочно!KWB$5*1000000</f>
        <v>#DIV/0!</v>
      </c>
      <c r="KWD57" s="27" t="e">
        <f>KWD56/Справочно!KWC$5*1000000</f>
        <v>#DIV/0!</v>
      </c>
      <c r="KWE57" s="27" t="e">
        <f>KWE56/Справочно!KWD$5*1000000</f>
        <v>#DIV/0!</v>
      </c>
      <c r="KWF57" s="27" t="e">
        <f>KWF56/Справочно!KWE$5*1000000</f>
        <v>#DIV/0!</v>
      </c>
      <c r="KWG57" s="27" t="e">
        <f>KWG56/Справочно!KWF$5*1000000</f>
        <v>#DIV/0!</v>
      </c>
      <c r="KWH57" s="27" t="e">
        <f>KWH56/Справочно!KWG$5*1000000</f>
        <v>#DIV/0!</v>
      </c>
      <c r="KWI57" s="27" t="e">
        <f>KWI56/Справочно!KWH$5*1000000</f>
        <v>#DIV/0!</v>
      </c>
      <c r="KWJ57" s="27" t="e">
        <f>KWJ56/Справочно!KWI$5*1000000</f>
        <v>#DIV/0!</v>
      </c>
      <c r="KWK57" s="27" t="e">
        <f>KWK56/Справочно!KWJ$5*1000000</f>
        <v>#DIV/0!</v>
      </c>
      <c r="KWL57" s="27" t="e">
        <f>KWL56/Справочно!KWK$5*1000000</f>
        <v>#DIV/0!</v>
      </c>
      <c r="KWM57" s="27" t="e">
        <f>KWM56/Справочно!KWL$5*1000000</f>
        <v>#DIV/0!</v>
      </c>
      <c r="KWN57" s="27" t="e">
        <f>KWN56/Справочно!KWM$5*1000000</f>
        <v>#DIV/0!</v>
      </c>
      <c r="KWO57" s="27" t="e">
        <f>KWO56/Справочно!KWN$5*1000000</f>
        <v>#DIV/0!</v>
      </c>
      <c r="KWP57" s="27" t="e">
        <f>KWP56/Справочно!KWO$5*1000000</f>
        <v>#DIV/0!</v>
      </c>
      <c r="KWQ57" s="27" t="e">
        <f>KWQ56/Справочно!KWP$5*1000000</f>
        <v>#DIV/0!</v>
      </c>
      <c r="KWR57" s="27" t="e">
        <f>KWR56/Справочно!KWQ$5*1000000</f>
        <v>#DIV/0!</v>
      </c>
      <c r="KWS57" s="27" t="e">
        <f>KWS56/Справочно!KWR$5*1000000</f>
        <v>#DIV/0!</v>
      </c>
      <c r="KWT57" s="27" t="e">
        <f>KWT56/Справочно!KWS$5*1000000</f>
        <v>#DIV/0!</v>
      </c>
      <c r="KWU57" s="27" t="e">
        <f>KWU56/Справочно!KWT$5*1000000</f>
        <v>#DIV/0!</v>
      </c>
      <c r="KWV57" s="27" t="e">
        <f>KWV56/Справочно!KWU$5*1000000</f>
        <v>#DIV/0!</v>
      </c>
      <c r="KWW57" s="27" t="e">
        <f>KWW56/Справочно!KWV$5*1000000</f>
        <v>#DIV/0!</v>
      </c>
      <c r="KWX57" s="27" t="e">
        <f>KWX56/Справочно!KWW$5*1000000</f>
        <v>#DIV/0!</v>
      </c>
      <c r="KWY57" s="27" t="e">
        <f>KWY56/Справочно!KWX$5*1000000</f>
        <v>#DIV/0!</v>
      </c>
      <c r="KWZ57" s="27" t="e">
        <f>KWZ56/Справочно!KWY$5*1000000</f>
        <v>#DIV/0!</v>
      </c>
      <c r="KXA57" s="27" t="e">
        <f>KXA56/Справочно!KWZ$5*1000000</f>
        <v>#DIV/0!</v>
      </c>
      <c r="KXB57" s="27" t="e">
        <f>KXB56/Справочно!KXA$5*1000000</f>
        <v>#DIV/0!</v>
      </c>
      <c r="KXC57" s="27" t="e">
        <f>KXC56/Справочно!KXB$5*1000000</f>
        <v>#DIV/0!</v>
      </c>
      <c r="KXD57" s="27" t="e">
        <f>KXD56/Справочно!KXC$5*1000000</f>
        <v>#DIV/0!</v>
      </c>
      <c r="KXE57" s="27" t="e">
        <f>KXE56/Справочно!KXD$5*1000000</f>
        <v>#DIV/0!</v>
      </c>
      <c r="KXF57" s="27" t="e">
        <f>KXF56/Справочно!KXE$5*1000000</f>
        <v>#DIV/0!</v>
      </c>
      <c r="KXG57" s="27" t="e">
        <f>KXG56/Справочно!KXF$5*1000000</f>
        <v>#DIV/0!</v>
      </c>
      <c r="KXH57" s="27" t="e">
        <f>KXH56/Справочно!KXG$5*1000000</f>
        <v>#DIV/0!</v>
      </c>
      <c r="KXI57" s="27" t="e">
        <f>KXI56/Справочно!KXH$5*1000000</f>
        <v>#DIV/0!</v>
      </c>
      <c r="KXJ57" s="27" t="e">
        <f>KXJ56/Справочно!KXI$5*1000000</f>
        <v>#DIV/0!</v>
      </c>
      <c r="KXK57" s="27" t="e">
        <f>KXK56/Справочно!KXJ$5*1000000</f>
        <v>#DIV/0!</v>
      </c>
      <c r="KXL57" s="27" t="e">
        <f>KXL56/Справочно!KXK$5*1000000</f>
        <v>#DIV/0!</v>
      </c>
      <c r="KXM57" s="27" t="e">
        <f>KXM56/Справочно!KXL$5*1000000</f>
        <v>#DIV/0!</v>
      </c>
      <c r="KXN57" s="27" t="e">
        <f>KXN56/Справочно!KXM$5*1000000</f>
        <v>#DIV/0!</v>
      </c>
      <c r="KXO57" s="27" t="e">
        <f>KXO56/Справочно!KXN$5*1000000</f>
        <v>#DIV/0!</v>
      </c>
      <c r="KXP57" s="27" t="e">
        <f>KXP56/Справочно!KXO$5*1000000</f>
        <v>#DIV/0!</v>
      </c>
      <c r="KXQ57" s="27" t="e">
        <f>KXQ56/Справочно!KXP$5*1000000</f>
        <v>#DIV/0!</v>
      </c>
      <c r="KXR57" s="27" t="e">
        <f>KXR56/Справочно!KXQ$5*1000000</f>
        <v>#DIV/0!</v>
      </c>
      <c r="KXS57" s="27" t="e">
        <f>KXS56/Справочно!KXR$5*1000000</f>
        <v>#DIV/0!</v>
      </c>
      <c r="KXT57" s="27" t="e">
        <f>KXT56/Справочно!KXS$5*1000000</f>
        <v>#DIV/0!</v>
      </c>
      <c r="KXU57" s="27" t="e">
        <f>KXU56/Справочно!KXT$5*1000000</f>
        <v>#DIV/0!</v>
      </c>
      <c r="KXV57" s="27" t="e">
        <f>KXV56/Справочно!KXU$5*1000000</f>
        <v>#DIV/0!</v>
      </c>
      <c r="KXW57" s="27" t="e">
        <f>KXW56/Справочно!KXV$5*1000000</f>
        <v>#DIV/0!</v>
      </c>
      <c r="KXX57" s="27" t="e">
        <f>KXX56/Справочно!KXW$5*1000000</f>
        <v>#DIV/0!</v>
      </c>
      <c r="KXY57" s="27" t="e">
        <f>KXY56/Справочно!KXX$5*1000000</f>
        <v>#DIV/0!</v>
      </c>
      <c r="KXZ57" s="27" t="e">
        <f>KXZ56/Справочно!KXY$5*1000000</f>
        <v>#DIV/0!</v>
      </c>
      <c r="KYA57" s="27" t="e">
        <f>KYA56/Справочно!KXZ$5*1000000</f>
        <v>#DIV/0!</v>
      </c>
      <c r="KYB57" s="27" t="e">
        <f>KYB56/Справочно!KYA$5*1000000</f>
        <v>#DIV/0!</v>
      </c>
      <c r="KYC57" s="27" t="e">
        <f>KYC56/Справочно!KYB$5*1000000</f>
        <v>#DIV/0!</v>
      </c>
      <c r="KYD57" s="27" t="e">
        <f>KYD56/Справочно!KYC$5*1000000</f>
        <v>#DIV/0!</v>
      </c>
      <c r="KYE57" s="27" t="e">
        <f>KYE56/Справочно!KYD$5*1000000</f>
        <v>#DIV/0!</v>
      </c>
      <c r="KYF57" s="27" t="e">
        <f>KYF56/Справочно!KYE$5*1000000</f>
        <v>#DIV/0!</v>
      </c>
      <c r="KYG57" s="27" t="e">
        <f>KYG56/Справочно!KYF$5*1000000</f>
        <v>#DIV/0!</v>
      </c>
      <c r="KYH57" s="27" t="e">
        <f>KYH56/Справочно!KYG$5*1000000</f>
        <v>#DIV/0!</v>
      </c>
      <c r="KYI57" s="27" t="e">
        <f>KYI56/Справочно!KYH$5*1000000</f>
        <v>#DIV/0!</v>
      </c>
      <c r="KYJ57" s="27" t="e">
        <f>KYJ56/Справочно!KYI$5*1000000</f>
        <v>#DIV/0!</v>
      </c>
      <c r="KYK57" s="27" t="e">
        <f>KYK56/Справочно!KYJ$5*1000000</f>
        <v>#DIV/0!</v>
      </c>
      <c r="KYL57" s="27" t="e">
        <f>KYL56/Справочно!KYK$5*1000000</f>
        <v>#DIV/0!</v>
      </c>
      <c r="KYM57" s="27" t="e">
        <f>KYM56/Справочно!KYL$5*1000000</f>
        <v>#DIV/0!</v>
      </c>
      <c r="KYN57" s="27" t="e">
        <f>KYN56/Справочно!KYM$5*1000000</f>
        <v>#DIV/0!</v>
      </c>
      <c r="KYO57" s="27" t="e">
        <f>KYO56/Справочно!KYN$5*1000000</f>
        <v>#DIV/0!</v>
      </c>
      <c r="KYP57" s="27" t="e">
        <f>KYP56/Справочно!KYO$5*1000000</f>
        <v>#DIV/0!</v>
      </c>
      <c r="KYQ57" s="27" t="e">
        <f>KYQ56/Справочно!KYP$5*1000000</f>
        <v>#DIV/0!</v>
      </c>
      <c r="KYR57" s="27" t="e">
        <f>KYR56/Справочно!KYQ$5*1000000</f>
        <v>#DIV/0!</v>
      </c>
      <c r="KYS57" s="27" t="e">
        <f>KYS56/Справочно!KYR$5*1000000</f>
        <v>#DIV/0!</v>
      </c>
      <c r="KYT57" s="27" t="e">
        <f>KYT56/Справочно!KYS$5*1000000</f>
        <v>#DIV/0!</v>
      </c>
      <c r="KYU57" s="27" t="e">
        <f>KYU56/Справочно!KYT$5*1000000</f>
        <v>#DIV/0!</v>
      </c>
      <c r="KYV57" s="27" t="e">
        <f>KYV56/Справочно!KYU$5*1000000</f>
        <v>#DIV/0!</v>
      </c>
      <c r="KYW57" s="27" t="e">
        <f>KYW56/Справочно!KYV$5*1000000</f>
        <v>#DIV/0!</v>
      </c>
      <c r="KYX57" s="27" t="e">
        <f>KYX56/Справочно!KYW$5*1000000</f>
        <v>#DIV/0!</v>
      </c>
      <c r="KYY57" s="27" t="e">
        <f>KYY56/Справочно!KYX$5*1000000</f>
        <v>#DIV/0!</v>
      </c>
      <c r="KYZ57" s="27" t="e">
        <f>KYZ56/Справочно!KYY$5*1000000</f>
        <v>#DIV/0!</v>
      </c>
      <c r="KZA57" s="27" t="e">
        <f>KZA56/Справочно!KYZ$5*1000000</f>
        <v>#DIV/0!</v>
      </c>
      <c r="KZB57" s="27" t="e">
        <f>KZB56/Справочно!KZA$5*1000000</f>
        <v>#DIV/0!</v>
      </c>
      <c r="KZC57" s="27" t="e">
        <f>KZC56/Справочно!KZB$5*1000000</f>
        <v>#DIV/0!</v>
      </c>
      <c r="KZD57" s="27" t="e">
        <f>KZD56/Справочно!KZC$5*1000000</f>
        <v>#DIV/0!</v>
      </c>
      <c r="KZE57" s="27" t="e">
        <f>KZE56/Справочно!KZD$5*1000000</f>
        <v>#DIV/0!</v>
      </c>
      <c r="KZF57" s="27" t="e">
        <f>KZF56/Справочно!KZE$5*1000000</f>
        <v>#DIV/0!</v>
      </c>
      <c r="KZG57" s="27" t="e">
        <f>KZG56/Справочно!KZF$5*1000000</f>
        <v>#DIV/0!</v>
      </c>
      <c r="KZH57" s="27" t="e">
        <f>KZH56/Справочно!KZG$5*1000000</f>
        <v>#DIV/0!</v>
      </c>
      <c r="KZI57" s="27" t="e">
        <f>KZI56/Справочно!KZH$5*1000000</f>
        <v>#DIV/0!</v>
      </c>
      <c r="KZJ57" s="27" t="e">
        <f>KZJ56/Справочно!KZI$5*1000000</f>
        <v>#DIV/0!</v>
      </c>
      <c r="KZK57" s="27" t="e">
        <f>KZK56/Справочно!KZJ$5*1000000</f>
        <v>#DIV/0!</v>
      </c>
      <c r="KZL57" s="27" t="e">
        <f>KZL56/Справочно!KZK$5*1000000</f>
        <v>#DIV/0!</v>
      </c>
      <c r="KZM57" s="27" t="e">
        <f>KZM56/Справочно!KZL$5*1000000</f>
        <v>#DIV/0!</v>
      </c>
      <c r="KZN57" s="27" t="e">
        <f>KZN56/Справочно!KZM$5*1000000</f>
        <v>#DIV/0!</v>
      </c>
      <c r="KZO57" s="27" t="e">
        <f>KZO56/Справочно!KZN$5*1000000</f>
        <v>#DIV/0!</v>
      </c>
      <c r="KZP57" s="27" t="e">
        <f>KZP56/Справочно!KZO$5*1000000</f>
        <v>#DIV/0!</v>
      </c>
      <c r="KZQ57" s="27" t="e">
        <f>KZQ56/Справочно!KZP$5*1000000</f>
        <v>#DIV/0!</v>
      </c>
      <c r="KZR57" s="27" t="e">
        <f>KZR56/Справочно!KZQ$5*1000000</f>
        <v>#DIV/0!</v>
      </c>
      <c r="KZS57" s="27" t="e">
        <f>KZS56/Справочно!KZR$5*1000000</f>
        <v>#DIV/0!</v>
      </c>
      <c r="KZT57" s="27" t="e">
        <f>KZT56/Справочно!KZS$5*1000000</f>
        <v>#DIV/0!</v>
      </c>
      <c r="KZU57" s="27" t="e">
        <f>KZU56/Справочно!KZT$5*1000000</f>
        <v>#DIV/0!</v>
      </c>
      <c r="KZV57" s="27" t="e">
        <f>KZV56/Справочно!KZU$5*1000000</f>
        <v>#DIV/0!</v>
      </c>
      <c r="KZW57" s="27" t="e">
        <f>KZW56/Справочно!KZV$5*1000000</f>
        <v>#DIV/0!</v>
      </c>
      <c r="KZX57" s="27" t="e">
        <f>KZX56/Справочно!KZW$5*1000000</f>
        <v>#DIV/0!</v>
      </c>
      <c r="KZY57" s="27" t="e">
        <f>KZY56/Справочно!KZX$5*1000000</f>
        <v>#DIV/0!</v>
      </c>
      <c r="KZZ57" s="27" t="e">
        <f>KZZ56/Справочно!KZY$5*1000000</f>
        <v>#DIV/0!</v>
      </c>
      <c r="LAA57" s="27" t="e">
        <f>LAA56/Справочно!KZZ$5*1000000</f>
        <v>#DIV/0!</v>
      </c>
      <c r="LAB57" s="27" t="e">
        <f>LAB56/Справочно!LAA$5*1000000</f>
        <v>#DIV/0!</v>
      </c>
      <c r="LAC57" s="27" t="e">
        <f>LAC56/Справочно!LAB$5*1000000</f>
        <v>#DIV/0!</v>
      </c>
      <c r="LAD57" s="27" t="e">
        <f>LAD56/Справочно!LAC$5*1000000</f>
        <v>#DIV/0!</v>
      </c>
      <c r="LAE57" s="27" t="e">
        <f>LAE56/Справочно!LAD$5*1000000</f>
        <v>#DIV/0!</v>
      </c>
      <c r="LAF57" s="27" t="e">
        <f>LAF56/Справочно!LAE$5*1000000</f>
        <v>#DIV/0!</v>
      </c>
      <c r="LAG57" s="27" t="e">
        <f>LAG56/Справочно!LAF$5*1000000</f>
        <v>#DIV/0!</v>
      </c>
      <c r="LAH57" s="27" t="e">
        <f>LAH56/Справочно!LAG$5*1000000</f>
        <v>#DIV/0!</v>
      </c>
      <c r="LAI57" s="27" t="e">
        <f>LAI56/Справочно!LAH$5*1000000</f>
        <v>#DIV/0!</v>
      </c>
      <c r="LAJ57" s="27" t="e">
        <f>LAJ56/Справочно!LAI$5*1000000</f>
        <v>#DIV/0!</v>
      </c>
      <c r="LAK57" s="27" t="e">
        <f>LAK56/Справочно!LAJ$5*1000000</f>
        <v>#DIV/0!</v>
      </c>
      <c r="LAL57" s="27" t="e">
        <f>LAL56/Справочно!LAK$5*1000000</f>
        <v>#DIV/0!</v>
      </c>
      <c r="LAM57" s="27" t="e">
        <f>LAM56/Справочно!LAL$5*1000000</f>
        <v>#DIV/0!</v>
      </c>
      <c r="LAN57" s="27" t="e">
        <f>LAN56/Справочно!LAM$5*1000000</f>
        <v>#DIV/0!</v>
      </c>
      <c r="LAO57" s="27" t="e">
        <f>LAO56/Справочно!LAN$5*1000000</f>
        <v>#DIV/0!</v>
      </c>
      <c r="LAP57" s="27" t="e">
        <f>LAP56/Справочно!LAO$5*1000000</f>
        <v>#DIV/0!</v>
      </c>
      <c r="LAQ57" s="27" t="e">
        <f>LAQ56/Справочно!LAP$5*1000000</f>
        <v>#DIV/0!</v>
      </c>
      <c r="LAR57" s="27" t="e">
        <f>LAR56/Справочно!LAQ$5*1000000</f>
        <v>#DIV/0!</v>
      </c>
      <c r="LAS57" s="27" t="e">
        <f>LAS56/Справочно!LAR$5*1000000</f>
        <v>#DIV/0!</v>
      </c>
      <c r="LAT57" s="27" t="e">
        <f>LAT56/Справочно!LAS$5*1000000</f>
        <v>#DIV/0!</v>
      </c>
      <c r="LAU57" s="27" t="e">
        <f>LAU56/Справочно!LAT$5*1000000</f>
        <v>#DIV/0!</v>
      </c>
      <c r="LAV57" s="27" t="e">
        <f>LAV56/Справочно!LAU$5*1000000</f>
        <v>#DIV/0!</v>
      </c>
      <c r="LAW57" s="27" t="e">
        <f>LAW56/Справочно!LAV$5*1000000</f>
        <v>#DIV/0!</v>
      </c>
      <c r="LAX57" s="27" t="e">
        <f>LAX56/Справочно!LAW$5*1000000</f>
        <v>#DIV/0!</v>
      </c>
      <c r="LAY57" s="27" t="e">
        <f>LAY56/Справочно!LAX$5*1000000</f>
        <v>#DIV/0!</v>
      </c>
      <c r="LAZ57" s="27" t="e">
        <f>LAZ56/Справочно!LAY$5*1000000</f>
        <v>#DIV/0!</v>
      </c>
      <c r="LBA57" s="27" t="e">
        <f>LBA56/Справочно!LAZ$5*1000000</f>
        <v>#DIV/0!</v>
      </c>
      <c r="LBB57" s="27" t="e">
        <f>LBB56/Справочно!LBA$5*1000000</f>
        <v>#DIV/0!</v>
      </c>
      <c r="LBC57" s="27" t="e">
        <f>LBC56/Справочно!LBB$5*1000000</f>
        <v>#DIV/0!</v>
      </c>
      <c r="LBD57" s="27" t="e">
        <f>LBD56/Справочно!LBC$5*1000000</f>
        <v>#DIV/0!</v>
      </c>
      <c r="LBE57" s="27" t="e">
        <f>LBE56/Справочно!LBD$5*1000000</f>
        <v>#DIV/0!</v>
      </c>
      <c r="LBF57" s="27" t="e">
        <f>LBF56/Справочно!LBE$5*1000000</f>
        <v>#DIV/0!</v>
      </c>
      <c r="LBG57" s="27" t="e">
        <f>LBG56/Справочно!LBF$5*1000000</f>
        <v>#DIV/0!</v>
      </c>
      <c r="LBH57" s="27" t="e">
        <f>LBH56/Справочно!LBG$5*1000000</f>
        <v>#DIV/0!</v>
      </c>
      <c r="LBI57" s="27" t="e">
        <f>LBI56/Справочно!LBH$5*1000000</f>
        <v>#DIV/0!</v>
      </c>
      <c r="LBJ57" s="27" t="e">
        <f>LBJ56/Справочно!LBI$5*1000000</f>
        <v>#DIV/0!</v>
      </c>
      <c r="LBK57" s="27" t="e">
        <f>LBK56/Справочно!LBJ$5*1000000</f>
        <v>#DIV/0!</v>
      </c>
      <c r="LBL57" s="27" t="e">
        <f>LBL56/Справочно!LBK$5*1000000</f>
        <v>#DIV/0!</v>
      </c>
      <c r="LBM57" s="27" t="e">
        <f>LBM56/Справочно!LBL$5*1000000</f>
        <v>#DIV/0!</v>
      </c>
      <c r="LBN57" s="27" t="e">
        <f>LBN56/Справочно!LBM$5*1000000</f>
        <v>#DIV/0!</v>
      </c>
      <c r="LBO57" s="27" t="e">
        <f>LBO56/Справочно!LBN$5*1000000</f>
        <v>#DIV/0!</v>
      </c>
      <c r="LBP57" s="27" t="e">
        <f>LBP56/Справочно!LBO$5*1000000</f>
        <v>#DIV/0!</v>
      </c>
      <c r="LBQ57" s="27" t="e">
        <f>LBQ56/Справочно!LBP$5*1000000</f>
        <v>#DIV/0!</v>
      </c>
      <c r="LBR57" s="27" t="e">
        <f>LBR56/Справочно!LBQ$5*1000000</f>
        <v>#DIV/0!</v>
      </c>
      <c r="LBS57" s="27" t="e">
        <f>LBS56/Справочно!LBR$5*1000000</f>
        <v>#DIV/0!</v>
      </c>
      <c r="LBT57" s="27" t="e">
        <f>LBT56/Справочно!LBS$5*1000000</f>
        <v>#DIV/0!</v>
      </c>
      <c r="LBU57" s="27" t="e">
        <f>LBU56/Справочно!LBT$5*1000000</f>
        <v>#DIV/0!</v>
      </c>
      <c r="LBV57" s="27" t="e">
        <f>LBV56/Справочно!LBU$5*1000000</f>
        <v>#DIV/0!</v>
      </c>
      <c r="LBW57" s="27" t="e">
        <f>LBW56/Справочно!LBV$5*1000000</f>
        <v>#DIV/0!</v>
      </c>
      <c r="LBX57" s="27" t="e">
        <f>LBX56/Справочно!LBW$5*1000000</f>
        <v>#DIV/0!</v>
      </c>
      <c r="LBY57" s="27" t="e">
        <f>LBY56/Справочно!LBX$5*1000000</f>
        <v>#DIV/0!</v>
      </c>
      <c r="LBZ57" s="27" t="e">
        <f>LBZ56/Справочно!LBY$5*1000000</f>
        <v>#DIV/0!</v>
      </c>
      <c r="LCA57" s="27" t="e">
        <f>LCA56/Справочно!LBZ$5*1000000</f>
        <v>#DIV/0!</v>
      </c>
      <c r="LCB57" s="27" t="e">
        <f>LCB56/Справочно!LCA$5*1000000</f>
        <v>#DIV/0!</v>
      </c>
      <c r="LCC57" s="27" t="e">
        <f>LCC56/Справочно!LCB$5*1000000</f>
        <v>#DIV/0!</v>
      </c>
      <c r="LCD57" s="27" t="e">
        <f>LCD56/Справочно!LCC$5*1000000</f>
        <v>#DIV/0!</v>
      </c>
      <c r="LCE57" s="27" t="e">
        <f>LCE56/Справочно!LCD$5*1000000</f>
        <v>#DIV/0!</v>
      </c>
      <c r="LCF57" s="27" t="e">
        <f>LCF56/Справочно!LCE$5*1000000</f>
        <v>#DIV/0!</v>
      </c>
      <c r="LCG57" s="27" t="e">
        <f>LCG56/Справочно!LCF$5*1000000</f>
        <v>#DIV/0!</v>
      </c>
      <c r="LCH57" s="27" t="e">
        <f>LCH56/Справочно!LCG$5*1000000</f>
        <v>#DIV/0!</v>
      </c>
      <c r="LCI57" s="27" t="e">
        <f>LCI56/Справочно!LCH$5*1000000</f>
        <v>#DIV/0!</v>
      </c>
      <c r="LCJ57" s="27" t="e">
        <f>LCJ56/Справочно!LCI$5*1000000</f>
        <v>#DIV/0!</v>
      </c>
      <c r="LCK57" s="27" t="e">
        <f>LCK56/Справочно!LCJ$5*1000000</f>
        <v>#DIV/0!</v>
      </c>
      <c r="LCL57" s="27" t="e">
        <f>LCL56/Справочно!LCK$5*1000000</f>
        <v>#DIV/0!</v>
      </c>
      <c r="LCM57" s="27" t="e">
        <f>LCM56/Справочно!LCL$5*1000000</f>
        <v>#DIV/0!</v>
      </c>
      <c r="LCN57" s="27" t="e">
        <f>LCN56/Справочно!LCM$5*1000000</f>
        <v>#DIV/0!</v>
      </c>
      <c r="LCO57" s="27" t="e">
        <f>LCO56/Справочно!LCN$5*1000000</f>
        <v>#DIV/0!</v>
      </c>
      <c r="LCP57" s="27" t="e">
        <f>LCP56/Справочно!LCO$5*1000000</f>
        <v>#DIV/0!</v>
      </c>
      <c r="LCQ57" s="27" t="e">
        <f>LCQ56/Справочно!LCP$5*1000000</f>
        <v>#DIV/0!</v>
      </c>
      <c r="LCR57" s="27" t="e">
        <f>LCR56/Справочно!LCQ$5*1000000</f>
        <v>#DIV/0!</v>
      </c>
      <c r="LCS57" s="27" t="e">
        <f>LCS56/Справочно!LCR$5*1000000</f>
        <v>#DIV/0!</v>
      </c>
      <c r="LCT57" s="27" t="e">
        <f>LCT56/Справочно!LCS$5*1000000</f>
        <v>#DIV/0!</v>
      </c>
      <c r="LCU57" s="27" t="e">
        <f>LCU56/Справочно!LCT$5*1000000</f>
        <v>#DIV/0!</v>
      </c>
      <c r="LCV57" s="27" t="e">
        <f>LCV56/Справочно!LCU$5*1000000</f>
        <v>#DIV/0!</v>
      </c>
      <c r="LCW57" s="27" t="e">
        <f>LCW56/Справочно!LCV$5*1000000</f>
        <v>#DIV/0!</v>
      </c>
      <c r="LCX57" s="27" t="e">
        <f>LCX56/Справочно!LCW$5*1000000</f>
        <v>#DIV/0!</v>
      </c>
      <c r="LCY57" s="27" t="e">
        <f>LCY56/Справочно!LCX$5*1000000</f>
        <v>#DIV/0!</v>
      </c>
      <c r="LCZ57" s="27" t="e">
        <f>LCZ56/Справочно!LCY$5*1000000</f>
        <v>#DIV/0!</v>
      </c>
      <c r="LDA57" s="27" t="e">
        <f>LDA56/Справочно!LCZ$5*1000000</f>
        <v>#DIV/0!</v>
      </c>
      <c r="LDB57" s="27" t="e">
        <f>LDB56/Справочно!LDA$5*1000000</f>
        <v>#DIV/0!</v>
      </c>
      <c r="LDC57" s="27" t="e">
        <f>LDC56/Справочно!LDB$5*1000000</f>
        <v>#DIV/0!</v>
      </c>
      <c r="LDD57" s="27" t="e">
        <f>LDD56/Справочно!LDC$5*1000000</f>
        <v>#DIV/0!</v>
      </c>
      <c r="LDE57" s="27" t="e">
        <f>LDE56/Справочно!LDD$5*1000000</f>
        <v>#DIV/0!</v>
      </c>
      <c r="LDF57" s="27" t="e">
        <f>LDF56/Справочно!LDE$5*1000000</f>
        <v>#DIV/0!</v>
      </c>
      <c r="LDG57" s="27" t="e">
        <f>LDG56/Справочно!LDF$5*1000000</f>
        <v>#DIV/0!</v>
      </c>
      <c r="LDH57" s="27" t="e">
        <f>LDH56/Справочно!LDG$5*1000000</f>
        <v>#DIV/0!</v>
      </c>
      <c r="LDI57" s="27" t="e">
        <f>LDI56/Справочно!LDH$5*1000000</f>
        <v>#DIV/0!</v>
      </c>
      <c r="LDJ57" s="27" t="e">
        <f>LDJ56/Справочно!LDI$5*1000000</f>
        <v>#DIV/0!</v>
      </c>
      <c r="LDK57" s="27" t="e">
        <f>LDK56/Справочно!LDJ$5*1000000</f>
        <v>#DIV/0!</v>
      </c>
      <c r="LDL57" s="27" t="e">
        <f>LDL56/Справочно!LDK$5*1000000</f>
        <v>#DIV/0!</v>
      </c>
      <c r="LDM57" s="27" t="e">
        <f>LDM56/Справочно!LDL$5*1000000</f>
        <v>#DIV/0!</v>
      </c>
      <c r="LDN57" s="27" t="e">
        <f>LDN56/Справочно!LDM$5*1000000</f>
        <v>#DIV/0!</v>
      </c>
      <c r="LDO57" s="27" t="e">
        <f>LDO56/Справочно!LDN$5*1000000</f>
        <v>#DIV/0!</v>
      </c>
      <c r="LDP57" s="27" t="e">
        <f>LDP56/Справочно!LDO$5*1000000</f>
        <v>#DIV/0!</v>
      </c>
      <c r="LDQ57" s="27" t="e">
        <f>LDQ56/Справочно!LDP$5*1000000</f>
        <v>#DIV/0!</v>
      </c>
      <c r="LDR57" s="27" t="e">
        <f>LDR56/Справочно!LDQ$5*1000000</f>
        <v>#DIV/0!</v>
      </c>
      <c r="LDS57" s="27" t="e">
        <f>LDS56/Справочно!LDR$5*1000000</f>
        <v>#DIV/0!</v>
      </c>
      <c r="LDT57" s="27" t="e">
        <f>LDT56/Справочно!LDS$5*1000000</f>
        <v>#DIV/0!</v>
      </c>
      <c r="LDU57" s="27" t="e">
        <f>LDU56/Справочно!LDT$5*1000000</f>
        <v>#DIV/0!</v>
      </c>
      <c r="LDV57" s="27" t="e">
        <f>LDV56/Справочно!LDU$5*1000000</f>
        <v>#DIV/0!</v>
      </c>
      <c r="LDW57" s="27" t="e">
        <f>LDW56/Справочно!LDV$5*1000000</f>
        <v>#DIV/0!</v>
      </c>
      <c r="LDX57" s="27" t="e">
        <f>LDX56/Справочно!LDW$5*1000000</f>
        <v>#DIV/0!</v>
      </c>
      <c r="LDY57" s="27" t="e">
        <f>LDY56/Справочно!LDX$5*1000000</f>
        <v>#DIV/0!</v>
      </c>
      <c r="LDZ57" s="27" t="e">
        <f>LDZ56/Справочно!LDY$5*1000000</f>
        <v>#DIV/0!</v>
      </c>
      <c r="LEA57" s="27" t="e">
        <f>LEA56/Справочно!LDZ$5*1000000</f>
        <v>#DIV/0!</v>
      </c>
      <c r="LEB57" s="27" t="e">
        <f>LEB56/Справочно!LEA$5*1000000</f>
        <v>#DIV/0!</v>
      </c>
      <c r="LEC57" s="27" t="e">
        <f>LEC56/Справочно!LEB$5*1000000</f>
        <v>#DIV/0!</v>
      </c>
      <c r="LED57" s="27" t="e">
        <f>LED56/Справочно!LEC$5*1000000</f>
        <v>#DIV/0!</v>
      </c>
      <c r="LEE57" s="27" t="e">
        <f>LEE56/Справочно!LED$5*1000000</f>
        <v>#DIV/0!</v>
      </c>
      <c r="LEF57" s="27" t="e">
        <f>LEF56/Справочно!LEE$5*1000000</f>
        <v>#DIV/0!</v>
      </c>
      <c r="LEG57" s="27" t="e">
        <f>LEG56/Справочно!LEF$5*1000000</f>
        <v>#DIV/0!</v>
      </c>
      <c r="LEH57" s="27" t="e">
        <f>LEH56/Справочно!LEG$5*1000000</f>
        <v>#DIV/0!</v>
      </c>
      <c r="LEI57" s="27" t="e">
        <f>LEI56/Справочно!LEH$5*1000000</f>
        <v>#DIV/0!</v>
      </c>
      <c r="LEJ57" s="27" t="e">
        <f>LEJ56/Справочно!LEI$5*1000000</f>
        <v>#DIV/0!</v>
      </c>
      <c r="LEK57" s="27" t="e">
        <f>LEK56/Справочно!LEJ$5*1000000</f>
        <v>#DIV/0!</v>
      </c>
      <c r="LEL57" s="27" t="e">
        <f>LEL56/Справочно!LEK$5*1000000</f>
        <v>#DIV/0!</v>
      </c>
      <c r="LEM57" s="27" t="e">
        <f>LEM56/Справочно!LEL$5*1000000</f>
        <v>#DIV/0!</v>
      </c>
      <c r="LEN57" s="27" t="e">
        <f>LEN56/Справочно!LEM$5*1000000</f>
        <v>#DIV/0!</v>
      </c>
      <c r="LEO57" s="27" t="e">
        <f>LEO56/Справочно!LEN$5*1000000</f>
        <v>#DIV/0!</v>
      </c>
      <c r="LEP57" s="27" t="e">
        <f>LEP56/Справочно!LEO$5*1000000</f>
        <v>#DIV/0!</v>
      </c>
      <c r="LEQ57" s="27" t="e">
        <f>LEQ56/Справочно!LEP$5*1000000</f>
        <v>#DIV/0!</v>
      </c>
      <c r="LER57" s="27" t="e">
        <f>LER56/Справочно!LEQ$5*1000000</f>
        <v>#DIV/0!</v>
      </c>
      <c r="LES57" s="27" t="e">
        <f>LES56/Справочно!LER$5*1000000</f>
        <v>#DIV/0!</v>
      </c>
      <c r="LET57" s="27" t="e">
        <f>LET56/Справочно!LES$5*1000000</f>
        <v>#DIV/0!</v>
      </c>
      <c r="LEU57" s="27" t="e">
        <f>LEU56/Справочно!LET$5*1000000</f>
        <v>#DIV/0!</v>
      </c>
      <c r="LEV57" s="27" t="e">
        <f>LEV56/Справочно!LEU$5*1000000</f>
        <v>#DIV/0!</v>
      </c>
      <c r="LEW57" s="27" t="e">
        <f>LEW56/Справочно!LEV$5*1000000</f>
        <v>#DIV/0!</v>
      </c>
      <c r="LEX57" s="27" t="e">
        <f>LEX56/Справочно!LEW$5*1000000</f>
        <v>#DIV/0!</v>
      </c>
      <c r="LEY57" s="27" t="e">
        <f>LEY56/Справочно!LEX$5*1000000</f>
        <v>#DIV/0!</v>
      </c>
      <c r="LEZ57" s="27" t="e">
        <f>LEZ56/Справочно!LEY$5*1000000</f>
        <v>#DIV/0!</v>
      </c>
      <c r="LFA57" s="27" t="e">
        <f>LFA56/Справочно!LEZ$5*1000000</f>
        <v>#DIV/0!</v>
      </c>
      <c r="LFB57" s="27" t="e">
        <f>LFB56/Справочно!LFA$5*1000000</f>
        <v>#DIV/0!</v>
      </c>
      <c r="LFC57" s="27" t="e">
        <f>LFC56/Справочно!LFB$5*1000000</f>
        <v>#DIV/0!</v>
      </c>
      <c r="LFD57" s="27" t="e">
        <f>LFD56/Справочно!LFC$5*1000000</f>
        <v>#DIV/0!</v>
      </c>
      <c r="LFE57" s="27" t="e">
        <f>LFE56/Справочно!LFD$5*1000000</f>
        <v>#DIV/0!</v>
      </c>
      <c r="LFF57" s="27" t="e">
        <f>LFF56/Справочно!LFE$5*1000000</f>
        <v>#DIV/0!</v>
      </c>
      <c r="LFG57" s="27" t="e">
        <f>LFG56/Справочно!LFF$5*1000000</f>
        <v>#DIV/0!</v>
      </c>
      <c r="LFH57" s="27" t="e">
        <f>LFH56/Справочно!LFG$5*1000000</f>
        <v>#DIV/0!</v>
      </c>
      <c r="LFI57" s="27" t="e">
        <f>LFI56/Справочно!LFH$5*1000000</f>
        <v>#DIV/0!</v>
      </c>
      <c r="LFJ57" s="27" t="e">
        <f>LFJ56/Справочно!LFI$5*1000000</f>
        <v>#DIV/0!</v>
      </c>
      <c r="LFK57" s="27" t="e">
        <f>LFK56/Справочно!LFJ$5*1000000</f>
        <v>#DIV/0!</v>
      </c>
      <c r="LFL57" s="27" t="e">
        <f>LFL56/Справочно!LFK$5*1000000</f>
        <v>#DIV/0!</v>
      </c>
      <c r="LFM57" s="27" t="e">
        <f>LFM56/Справочно!LFL$5*1000000</f>
        <v>#DIV/0!</v>
      </c>
      <c r="LFN57" s="27" t="e">
        <f>LFN56/Справочно!LFM$5*1000000</f>
        <v>#DIV/0!</v>
      </c>
      <c r="LFO57" s="27" t="e">
        <f>LFO56/Справочно!LFN$5*1000000</f>
        <v>#DIV/0!</v>
      </c>
      <c r="LFP57" s="27" t="e">
        <f>LFP56/Справочно!LFO$5*1000000</f>
        <v>#DIV/0!</v>
      </c>
      <c r="LFQ57" s="27" t="e">
        <f>LFQ56/Справочно!LFP$5*1000000</f>
        <v>#DIV/0!</v>
      </c>
      <c r="LFR57" s="27" t="e">
        <f>LFR56/Справочно!LFQ$5*1000000</f>
        <v>#DIV/0!</v>
      </c>
      <c r="LFS57" s="27" t="e">
        <f>LFS56/Справочно!LFR$5*1000000</f>
        <v>#DIV/0!</v>
      </c>
      <c r="LFT57" s="27" t="e">
        <f>LFT56/Справочно!LFS$5*1000000</f>
        <v>#DIV/0!</v>
      </c>
      <c r="LFU57" s="27" t="e">
        <f>LFU56/Справочно!LFT$5*1000000</f>
        <v>#DIV/0!</v>
      </c>
      <c r="LFV57" s="27" t="e">
        <f>LFV56/Справочно!LFU$5*1000000</f>
        <v>#DIV/0!</v>
      </c>
      <c r="LFW57" s="27" t="e">
        <f>LFW56/Справочно!LFV$5*1000000</f>
        <v>#DIV/0!</v>
      </c>
      <c r="LFX57" s="27" t="e">
        <f>LFX56/Справочно!LFW$5*1000000</f>
        <v>#DIV/0!</v>
      </c>
      <c r="LFY57" s="27" t="e">
        <f>LFY56/Справочно!LFX$5*1000000</f>
        <v>#DIV/0!</v>
      </c>
      <c r="LFZ57" s="27" t="e">
        <f>LFZ56/Справочно!LFY$5*1000000</f>
        <v>#DIV/0!</v>
      </c>
      <c r="LGA57" s="27" t="e">
        <f>LGA56/Справочно!LFZ$5*1000000</f>
        <v>#DIV/0!</v>
      </c>
      <c r="LGB57" s="27" t="e">
        <f>LGB56/Справочно!LGA$5*1000000</f>
        <v>#DIV/0!</v>
      </c>
      <c r="LGC57" s="27" t="e">
        <f>LGC56/Справочно!LGB$5*1000000</f>
        <v>#DIV/0!</v>
      </c>
      <c r="LGD57" s="27" t="e">
        <f>LGD56/Справочно!LGC$5*1000000</f>
        <v>#DIV/0!</v>
      </c>
      <c r="LGE57" s="27" t="e">
        <f>LGE56/Справочно!LGD$5*1000000</f>
        <v>#DIV/0!</v>
      </c>
      <c r="LGF57" s="27" t="e">
        <f>LGF56/Справочно!LGE$5*1000000</f>
        <v>#DIV/0!</v>
      </c>
      <c r="LGG57" s="27" t="e">
        <f>LGG56/Справочно!LGF$5*1000000</f>
        <v>#DIV/0!</v>
      </c>
      <c r="LGH57" s="27" t="e">
        <f>LGH56/Справочно!LGG$5*1000000</f>
        <v>#DIV/0!</v>
      </c>
      <c r="LGI57" s="27" t="e">
        <f>LGI56/Справочно!LGH$5*1000000</f>
        <v>#DIV/0!</v>
      </c>
      <c r="LGJ57" s="27" t="e">
        <f>LGJ56/Справочно!LGI$5*1000000</f>
        <v>#DIV/0!</v>
      </c>
      <c r="LGK57" s="27" t="e">
        <f>LGK56/Справочно!LGJ$5*1000000</f>
        <v>#DIV/0!</v>
      </c>
      <c r="LGL57" s="27" t="e">
        <f>LGL56/Справочно!LGK$5*1000000</f>
        <v>#DIV/0!</v>
      </c>
      <c r="LGM57" s="27" t="e">
        <f>LGM56/Справочно!LGL$5*1000000</f>
        <v>#DIV/0!</v>
      </c>
      <c r="LGN57" s="27" t="e">
        <f>LGN56/Справочно!LGM$5*1000000</f>
        <v>#DIV/0!</v>
      </c>
      <c r="LGO57" s="27" t="e">
        <f>LGO56/Справочно!LGN$5*1000000</f>
        <v>#DIV/0!</v>
      </c>
      <c r="LGP57" s="27" t="e">
        <f>LGP56/Справочно!LGO$5*1000000</f>
        <v>#DIV/0!</v>
      </c>
      <c r="LGQ57" s="27" t="e">
        <f>LGQ56/Справочно!LGP$5*1000000</f>
        <v>#DIV/0!</v>
      </c>
      <c r="LGR57" s="27" t="e">
        <f>LGR56/Справочно!LGQ$5*1000000</f>
        <v>#DIV/0!</v>
      </c>
      <c r="LGS57" s="27" t="e">
        <f>LGS56/Справочно!LGR$5*1000000</f>
        <v>#DIV/0!</v>
      </c>
      <c r="LGT57" s="27" t="e">
        <f>LGT56/Справочно!LGS$5*1000000</f>
        <v>#DIV/0!</v>
      </c>
      <c r="LGU57" s="27" t="e">
        <f>LGU56/Справочно!LGT$5*1000000</f>
        <v>#DIV/0!</v>
      </c>
      <c r="LGV57" s="27" t="e">
        <f>LGV56/Справочно!LGU$5*1000000</f>
        <v>#DIV/0!</v>
      </c>
      <c r="LGW57" s="27" t="e">
        <f>LGW56/Справочно!LGV$5*1000000</f>
        <v>#DIV/0!</v>
      </c>
      <c r="LGX57" s="27" t="e">
        <f>LGX56/Справочно!LGW$5*1000000</f>
        <v>#DIV/0!</v>
      </c>
      <c r="LGY57" s="27" t="e">
        <f>LGY56/Справочно!LGX$5*1000000</f>
        <v>#DIV/0!</v>
      </c>
      <c r="LGZ57" s="27" t="e">
        <f>LGZ56/Справочно!LGY$5*1000000</f>
        <v>#DIV/0!</v>
      </c>
      <c r="LHA57" s="27" t="e">
        <f>LHA56/Справочно!LGZ$5*1000000</f>
        <v>#DIV/0!</v>
      </c>
      <c r="LHB57" s="27" t="e">
        <f>LHB56/Справочно!LHA$5*1000000</f>
        <v>#DIV/0!</v>
      </c>
      <c r="LHC57" s="27" t="e">
        <f>LHC56/Справочно!LHB$5*1000000</f>
        <v>#DIV/0!</v>
      </c>
      <c r="LHD57" s="27" t="e">
        <f>LHD56/Справочно!LHC$5*1000000</f>
        <v>#DIV/0!</v>
      </c>
      <c r="LHE57" s="27" t="e">
        <f>LHE56/Справочно!LHD$5*1000000</f>
        <v>#DIV/0!</v>
      </c>
      <c r="LHF57" s="27" t="e">
        <f>LHF56/Справочно!LHE$5*1000000</f>
        <v>#DIV/0!</v>
      </c>
      <c r="LHG57" s="27" t="e">
        <f>LHG56/Справочно!LHF$5*1000000</f>
        <v>#DIV/0!</v>
      </c>
      <c r="LHH57" s="27" t="e">
        <f>LHH56/Справочно!LHG$5*1000000</f>
        <v>#DIV/0!</v>
      </c>
      <c r="LHI57" s="27" t="e">
        <f>LHI56/Справочно!LHH$5*1000000</f>
        <v>#DIV/0!</v>
      </c>
      <c r="LHJ57" s="27" t="e">
        <f>LHJ56/Справочно!LHI$5*1000000</f>
        <v>#DIV/0!</v>
      </c>
      <c r="LHK57" s="27" t="e">
        <f>LHK56/Справочно!LHJ$5*1000000</f>
        <v>#DIV/0!</v>
      </c>
      <c r="LHL57" s="27" t="e">
        <f>LHL56/Справочно!LHK$5*1000000</f>
        <v>#DIV/0!</v>
      </c>
      <c r="LHM57" s="27" t="e">
        <f>LHM56/Справочно!LHL$5*1000000</f>
        <v>#DIV/0!</v>
      </c>
      <c r="LHN57" s="27" t="e">
        <f>LHN56/Справочно!LHM$5*1000000</f>
        <v>#DIV/0!</v>
      </c>
      <c r="LHO57" s="27" t="e">
        <f>LHO56/Справочно!LHN$5*1000000</f>
        <v>#DIV/0!</v>
      </c>
      <c r="LHP57" s="27" t="e">
        <f>LHP56/Справочно!LHO$5*1000000</f>
        <v>#DIV/0!</v>
      </c>
      <c r="LHQ57" s="27" t="e">
        <f>LHQ56/Справочно!LHP$5*1000000</f>
        <v>#DIV/0!</v>
      </c>
      <c r="LHR57" s="27" t="e">
        <f>LHR56/Справочно!LHQ$5*1000000</f>
        <v>#DIV/0!</v>
      </c>
      <c r="LHS57" s="27" t="e">
        <f>LHS56/Справочно!LHR$5*1000000</f>
        <v>#DIV/0!</v>
      </c>
      <c r="LHT57" s="27" t="e">
        <f>LHT56/Справочно!LHS$5*1000000</f>
        <v>#DIV/0!</v>
      </c>
      <c r="LHU57" s="27" t="e">
        <f>LHU56/Справочно!LHT$5*1000000</f>
        <v>#DIV/0!</v>
      </c>
      <c r="LHV57" s="27" t="e">
        <f>LHV56/Справочно!LHU$5*1000000</f>
        <v>#DIV/0!</v>
      </c>
      <c r="LHW57" s="27" t="e">
        <f>LHW56/Справочно!LHV$5*1000000</f>
        <v>#DIV/0!</v>
      </c>
      <c r="LHX57" s="27" t="e">
        <f>LHX56/Справочно!LHW$5*1000000</f>
        <v>#DIV/0!</v>
      </c>
      <c r="LHY57" s="27" t="e">
        <f>LHY56/Справочно!LHX$5*1000000</f>
        <v>#DIV/0!</v>
      </c>
      <c r="LHZ57" s="27" t="e">
        <f>LHZ56/Справочно!LHY$5*1000000</f>
        <v>#DIV/0!</v>
      </c>
      <c r="LIA57" s="27" t="e">
        <f>LIA56/Справочно!LHZ$5*1000000</f>
        <v>#DIV/0!</v>
      </c>
      <c r="LIB57" s="27" t="e">
        <f>LIB56/Справочно!LIA$5*1000000</f>
        <v>#DIV/0!</v>
      </c>
      <c r="LIC57" s="27" t="e">
        <f>LIC56/Справочно!LIB$5*1000000</f>
        <v>#DIV/0!</v>
      </c>
      <c r="LID57" s="27" t="e">
        <f>LID56/Справочно!LIC$5*1000000</f>
        <v>#DIV/0!</v>
      </c>
      <c r="LIE57" s="27" t="e">
        <f>LIE56/Справочно!LID$5*1000000</f>
        <v>#DIV/0!</v>
      </c>
      <c r="LIF57" s="27" t="e">
        <f>LIF56/Справочно!LIE$5*1000000</f>
        <v>#DIV/0!</v>
      </c>
      <c r="LIG57" s="27" t="e">
        <f>LIG56/Справочно!LIF$5*1000000</f>
        <v>#DIV/0!</v>
      </c>
      <c r="LIH57" s="27" t="e">
        <f>LIH56/Справочно!LIG$5*1000000</f>
        <v>#DIV/0!</v>
      </c>
      <c r="LII57" s="27" t="e">
        <f>LII56/Справочно!LIH$5*1000000</f>
        <v>#DIV/0!</v>
      </c>
      <c r="LIJ57" s="27" t="e">
        <f>LIJ56/Справочно!LII$5*1000000</f>
        <v>#DIV/0!</v>
      </c>
      <c r="LIK57" s="27" t="e">
        <f>LIK56/Справочно!LIJ$5*1000000</f>
        <v>#DIV/0!</v>
      </c>
      <c r="LIL57" s="27" t="e">
        <f>LIL56/Справочно!LIK$5*1000000</f>
        <v>#DIV/0!</v>
      </c>
      <c r="LIM57" s="27" t="e">
        <f>LIM56/Справочно!LIL$5*1000000</f>
        <v>#DIV/0!</v>
      </c>
      <c r="LIN57" s="27" t="e">
        <f>LIN56/Справочно!LIM$5*1000000</f>
        <v>#DIV/0!</v>
      </c>
      <c r="LIO57" s="27" t="e">
        <f>LIO56/Справочно!LIN$5*1000000</f>
        <v>#DIV/0!</v>
      </c>
      <c r="LIP57" s="27" t="e">
        <f>LIP56/Справочно!LIO$5*1000000</f>
        <v>#DIV/0!</v>
      </c>
      <c r="LIQ57" s="27" t="e">
        <f>LIQ56/Справочно!LIP$5*1000000</f>
        <v>#DIV/0!</v>
      </c>
      <c r="LIR57" s="27" t="e">
        <f>LIR56/Справочно!LIQ$5*1000000</f>
        <v>#DIV/0!</v>
      </c>
      <c r="LIS57" s="27" t="e">
        <f>LIS56/Справочно!LIR$5*1000000</f>
        <v>#DIV/0!</v>
      </c>
      <c r="LIT57" s="27" t="e">
        <f>LIT56/Справочно!LIS$5*1000000</f>
        <v>#DIV/0!</v>
      </c>
      <c r="LIU57" s="27" t="e">
        <f>LIU56/Справочно!LIT$5*1000000</f>
        <v>#DIV/0!</v>
      </c>
      <c r="LIV57" s="27" t="e">
        <f>LIV56/Справочно!LIU$5*1000000</f>
        <v>#DIV/0!</v>
      </c>
      <c r="LIW57" s="27" t="e">
        <f>LIW56/Справочно!LIV$5*1000000</f>
        <v>#DIV/0!</v>
      </c>
      <c r="LIX57" s="27" t="e">
        <f>LIX56/Справочно!LIW$5*1000000</f>
        <v>#DIV/0!</v>
      </c>
      <c r="LIY57" s="27" t="e">
        <f>LIY56/Справочно!LIX$5*1000000</f>
        <v>#DIV/0!</v>
      </c>
      <c r="LIZ57" s="27" t="e">
        <f>LIZ56/Справочно!LIY$5*1000000</f>
        <v>#DIV/0!</v>
      </c>
      <c r="LJA57" s="27" t="e">
        <f>LJA56/Справочно!LIZ$5*1000000</f>
        <v>#DIV/0!</v>
      </c>
      <c r="LJB57" s="27" t="e">
        <f>LJB56/Справочно!LJA$5*1000000</f>
        <v>#DIV/0!</v>
      </c>
      <c r="LJC57" s="27" t="e">
        <f>LJC56/Справочно!LJB$5*1000000</f>
        <v>#DIV/0!</v>
      </c>
      <c r="LJD57" s="27" t="e">
        <f>LJD56/Справочно!LJC$5*1000000</f>
        <v>#DIV/0!</v>
      </c>
      <c r="LJE57" s="27" t="e">
        <f>LJE56/Справочно!LJD$5*1000000</f>
        <v>#DIV/0!</v>
      </c>
      <c r="LJF57" s="27" t="e">
        <f>LJF56/Справочно!LJE$5*1000000</f>
        <v>#DIV/0!</v>
      </c>
      <c r="LJG57" s="27" t="e">
        <f>LJG56/Справочно!LJF$5*1000000</f>
        <v>#DIV/0!</v>
      </c>
      <c r="LJH57" s="27" t="e">
        <f>LJH56/Справочно!LJG$5*1000000</f>
        <v>#DIV/0!</v>
      </c>
      <c r="LJI57" s="27" t="e">
        <f>LJI56/Справочно!LJH$5*1000000</f>
        <v>#DIV/0!</v>
      </c>
      <c r="LJJ57" s="27" t="e">
        <f>LJJ56/Справочно!LJI$5*1000000</f>
        <v>#DIV/0!</v>
      </c>
      <c r="LJK57" s="27" t="e">
        <f>LJK56/Справочно!LJJ$5*1000000</f>
        <v>#DIV/0!</v>
      </c>
      <c r="LJL57" s="27" t="e">
        <f>LJL56/Справочно!LJK$5*1000000</f>
        <v>#DIV/0!</v>
      </c>
      <c r="LJM57" s="27" t="e">
        <f>LJM56/Справочно!LJL$5*1000000</f>
        <v>#DIV/0!</v>
      </c>
      <c r="LJN57" s="27" t="e">
        <f>LJN56/Справочно!LJM$5*1000000</f>
        <v>#DIV/0!</v>
      </c>
      <c r="LJO57" s="27" t="e">
        <f>LJO56/Справочно!LJN$5*1000000</f>
        <v>#DIV/0!</v>
      </c>
      <c r="LJP57" s="27" t="e">
        <f>LJP56/Справочно!LJO$5*1000000</f>
        <v>#DIV/0!</v>
      </c>
      <c r="LJQ57" s="27" t="e">
        <f>LJQ56/Справочно!LJP$5*1000000</f>
        <v>#DIV/0!</v>
      </c>
      <c r="LJR57" s="27" t="e">
        <f>LJR56/Справочно!LJQ$5*1000000</f>
        <v>#DIV/0!</v>
      </c>
      <c r="LJS57" s="27" t="e">
        <f>LJS56/Справочно!LJR$5*1000000</f>
        <v>#DIV/0!</v>
      </c>
      <c r="LJT57" s="27" t="e">
        <f>LJT56/Справочно!LJS$5*1000000</f>
        <v>#DIV/0!</v>
      </c>
      <c r="LJU57" s="27" t="e">
        <f>LJU56/Справочно!LJT$5*1000000</f>
        <v>#DIV/0!</v>
      </c>
      <c r="LJV57" s="27" t="e">
        <f>LJV56/Справочно!LJU$5*1000000</f>
        <v>#DIV/0!</v>
      </c>
      <c r="LJW57" s="27" t="e">
        <f>LJW56/Справочно!LJV$5*1000000</f>
        <v>#DIV/0!</v>
      </c>
      <c r="LJX57" s="27" t="e">
        <f>LJX56/Справочно!LJW$5*1000000</f>
        <v>#DIV/0!</v>
      </c>
      <c r="LJY57" s="27" t="e">
        <f>LJY56/Справочно!LJX$5*1000000</f>
        <v>#DIV/0!</v>
      </c>
      <c r="LJZ57" s="27" t="e">
        <f>LJZ56/Справочно!LJY$5*1000000</f>
        <v>#DIV/0!</v>
      </c>
      <c r="LKA57" s="27" t="e">
        <f>LKA56/Справочно!LJZ$5*1000000</f>
        <v>#DIV/0!</v>
      </c>
      <c r="LKB57" s="27" t="e">
        <f>LKB56/Справочно!LKA$5*1000000</f>
        <v>#DIV/0!</v>
      </c>
      <c r="LKC57" s="27" t="e">
        <f>LKC56/Справочно!LKB$5*1000000</f>
        <v>#DIV/0!</v>
      </c>
      <c r="LKD57" s="27" t="e">
        <f>LKD56/Справочно!LKC$5*1000000</f>
        <v>#DIV/0!</v>
      </c>
      <c r="LKE57" s="27" t="e">
        <f>LKE56/Справочно!LKD$5*1000000</f>
        <v>#DIV/0!</v>
      </c>
      <c r="LKF57" s="27" t="e">
        <f>LKF56/Справочно!LKE$5*1000000</f>
        <v>#DIV/0!</v>
      </c>
      <c r="LKG57" s="27" t="e">
        <f>LKG56/Справочно!LKF$5*1000000</f>
        <v>#DIV/0!</v>
      </c>
      <c r="LKH57" s="27" t="e">
        <f>LKH56/Справочно!LKG$5*1000000</f>
        <v>#DIV/0!</v>
      </c>
      <c r="LKI57" s="27" t="e">
        <f>LKI56/Справочно!LKH$5*1000000</f>
        <v>#DIV/0!</v>
      </c>
      <c r="LKJ57" s="27" t="e">
        <f>LKJ56/Справочно!LKI$5*1000000</f>
        <v>#DIV/0!</v>
      </c>
      <c r="LKK57" s="27" t="e">
        <f>LKK56/Справочно!LKJ$5*1000000</f>
        <v>#DIV/0!</v>
      </c>
      <c r="LKL57" s="27" t="e">
        <f>LKL56/Справочно!LKK$5*1000000</f>
        <v>#DIV/0!</v>
      </c>
      <c r="LKM57" s="27" t="e">
        <f>LKM56/Справочно!LKL$5*1000000</f>
        <v>#DIV/0!</v>
      </c>
      <c r="LKN57" s="27" t="e">
        <f>LKN56/Справочно!LKM$5*1000000</f>
        <v>#DIV/0!</v>
      </c>
      <c r="LKO57" s="27" t="e">
        <f>LKO56/Справочно!LKN$5*1000000</f>
        <v>#DIV/0!</v>
      </c>
      <c r="LKP57" s="27" t="e">
        <f>LKP56/Справочно!LKO$5*1000000</f>
        <v>#DIV/0!</v>
      </c>
      <c r="LKQ57" s="27" t="e">
        <f>LKQ56/Справочно!LKP$5*1000000</f>
        <v>#DIV/0!</v>
      </c>
      <c r="LKR57" s="27" t="e">
        <f>LKR56/Справочно!LKQ$5*1000000</f>
        <v>#DIV/0!</v>
      </c>
      <c r="LKS57" s="27" t="e">
        <f>LKS56/Справочно!LKR$5*1000000</f>
        <v>#DIV/0!</v>
      </c>
      <c r="LKT57" s="27" t="e">
        <f>LKT56/Справочно!LKS$5*1000000</f>
        <v>#DIV/0!</v>
      </c>
      <c r="LKU57" s="27" t="e">
        <f>LKU56/Справочно!LKT$5*1000000</f>
        <v>#DIV/0!</v>
      </c>
      <c r="LKV57" s="27" t="e">
        <f>LKV56/Справочно!LKU$5*1000000</f>
        <v>#DIV/0!</v>
      </c>
      <c r="LKW57" s="27" t="e">
        <f>LKW56/Справочно!LKV$5*1000000</f>
        <v>#DIV/0!</v>
      </c>
      <c r="LKX57" s="27" t="e">
        <f>LKX56/Справочно!LKW$5*1000000</f>
        <v>#DIV/0!</v>
      </c>
      <c r="LKY57" s="27" t="e">
        <f>LKY56/Справочно!LKX$5*1000000</f>
        <v>#DIV/0!</v>
      </c>
      <c r="LKZ57" s="27" t="e">
        <f>LKZ56/Справочно!LKY$5*1000000</f>
        <v>#DIV/0!</v>
      </c>
      <c r="LLA57" s="27" t="e">
        <f>LLA56/Справочно!LKZ$5*1000000</f>
        <v>#DIV/0!</v>
      </c>
      <c r="LLB57" s="27" t="e">
        <f>LLB56/Справочно!LLA$5*1000000</f>
        <v>#DIV/0!</v>
      </c>
      <c r="LLC57" s="27" t="e">
        <f>LLC56/Справочно!LLB$5*1000000</f>
        <v>#DIV/0!</v>
      </c>
      <c r="LLD57" s="27" t="e">
        <f>LLD56/Справочно!LLC$5*1000000</f>
        <v>#DIV/0!</v>
      </c>
      <c r="LLE57" s="27" t="e">
        <f>LLE56/Справочно!LLD$5*1000000</f>
        <v>#DIV/0!</v>
      </c>
      <c r="LLF57" s="27" t="e">
        <f>LLF56/Справочно!LLE$5*1000000</f>
        <v>#DIV/0!</v>
      </c>
      <c r="LLG57" s="27" t="e">
        <f>LLG56/Справочно!LLF$5*1000000</f>
        <v>#DIV/0!</v>
      </c>
      <c r="LLH57" s="27" t="e">
        <f>LLH56/Справочно!LLG$5*1000000</f>
        <v>#DIV/0!</v>
      </c>
      <c r="LLI57" s="27" t="e">
        <f>LLI56/Справочно!LLH$5*1000000</f>
        <v>#DIV/0!</v>
      </c>
      <c r="LLJ57" s="27" t="e">
        <f>LLJ56/Справочно!LLI$5*1000000</f>
        <v>#DIV/0!</v>
      </c>
      <c r="LLK57" s="27" t="e">
        <f>LLK56/Справочно!LLJ$5*1000000</f>
        <v>#DIV/0!</v>
      </c>
      <c r="LLL57" s="27" t="e">
        <f>LLL56/Справочно!LLK$5*1000000</f>
        <v>#DIV/0!</v>
      </c>
      <c r="LLM57" s="27" t="e">
        <f>LLM56/Справочно!LLL$5*1000000</f>
        <v>#DIV/0!</v>
      </c>
      <c r="LLN57" s="27" t="e">
        <f>LLN56/Справочно!LLM$5*1000000</f>
        <v>#DIV/0!</v>
      </c>
      <c r="LLO57" s="27" t="e">
        <f>LLO56/Справочно!LLN$5*1000000</f>
        <v>#DIV/0!</v>
      </c>
      <c r="LLP57" s="27" t="e">
        <f>LLP56/Справочно!LLO$5*1000000</f>
        <v>#DIV/0!</v>
      </c>
      <c r="LLQ57" s="27" t="e">
        <f>LLQ56/Справочно!LLP$5*1000000</f>
        <v>#DIV/0!</v>
      </c>
      <c r="LLR57" s="27" t="e">
        <f>LLR56/Справочно!LLQ$5*1000000</f>
        <v>#DIV/0!</v>
      </c>
      <c r="LLS57" s="27" t="e">
        <f>LLS56/Справочно!LLR$5*1000000</f>
        <v>#DIV/0!</v>
      </c>
      <c r="LLT57" s="27" t="e">
        <f>LLT56/Справочно!LLS$5*1000000</f>
        <v>#DIV/0!</v>
      </c>
      <c r="LLU57" s="27" t="e">
        <f>LLU56/Справочно!LLT$5*1000000</f>
        <v>#DIV/0!</v>
      </c>
      <c r="LLV57" s="27" t="e">
        <f>LLV56/Справочно!LLU$5*1000000</f>
        <v>#DIV/0!</v>
      </c>
      <c r="LLW57" s="27" t="e">
        <f>LLW56/Справочно!LLV$5*1000000</f>
        <v>#DIV/0!</v>
      </c>
      <c r="LLX57" s="27" t="e">
        <f>LLX56/Справочно!LLW$5*1000000</f>
        <v>#DIV/0!</v>
      </c>
      <c r="LLY57" s="27" t="e">
        <f>LLY56/Справочно!LLX$5*1000000</f>
        <v>#DIV/0!</v>
      </c>
      <c r="LLZ57" s="27" t="e">
        <f>LLZ56/Справочно!LLY$5*1000000</f>
        <v>#DIV/0!</v>
      </c>
      <c r="LMA57" s="27" t="e">
        <f>LMA56/Справочно!LLZ$5*1000000</f>
        <v>#DIV/0!</v>
      </c>
      <c r="LMB57" s="27" t="e">
        <f>LMB56/Справочно!LMA$5*1000000</f>
        <v>#DIV/0!</v>
      </c>
      <c r="LMC57" s="27" t="e">
        <f>LMC56/Справочно!LMB$5*1000000</f>
        <v>#DIV/0!</v>
      </c>
      <c r="LMD57" s="27" t="e">
        <f>LMD56/Справочно!LMC$5*1000000</f>
        <v>#DIV/0!</v>
      </c>
      <c r="LME57" s="27" t="e">
        <f>LME56/Справочно!LMD$5*1000000</f>
        <v>#DIV/0!</v>
      </c>
      <c r="LMF57" s="27" t="e">
        <f>LMF56/Справочно!LME$5*1000000</f>
        <v>#DIV/0!</v>
      </c>
      <c r="LMG57" s="27" t="e">
        <f>LMG56/Справочно!LMF$5*1000000</f>
        <v>#DIV/0!</v>
      </c>
      <c r="LMH57" s="27" t="e">
        <f>LMH56/Справочно!LMG$5*1000000</f>
        <v>#DIV/0!</v>
      </c>
      <c r="LMI57" s="27" t="e">
        <f>LMI56/Справочно!LMH$5*1000000</f>
        <v>#DIV/0!</v>
      </c>
      <c r="LMJ57" s="27" t="e">
        <f>LMJ56/Справочно!LMI$5*1000000</f>
        <v>#DIV/0!</v>
      </c>
      <c r="LMK57" s="27" t="e">
        <f>LMK56/Справочно!LMJ$5*1000000</f>
        <v>#DIV/0!</v>
      </c>
      <c r="LML57" s="27" t="e">
        <f>LML56/Справочно!LMK$5*1000000</f>
        <v>#DIV/0!</v>
      </c>
      <c r="LMM57" s="27" t="e">
        <f>LMM56/Справочно!LML$5*1000000</f>
        <v>#DIV/0!</v>
      </c>
      <c r="LMN57" s="27" t="e">
        <f>LMN56/Справочно!LMM$5*1000000</f>
        <v>#DIV/0!</v>
      </c>
      <c r="LMO57" s="27" t="e">
        <f>LMO56/Справочно!LMN$5*1000000</f>
        <v>#DIV/0!</v>
      </c>
      <c r="LMP57" s="27" t="e">
        <f>LMP56/Справочно!LMO$5*1000000</f>
        <v>#DIV/0!</v>
      </c>
      <c r="LMQ57" s="27" t="e">
        <f>LMQ56/Справочно!LMP$5*1000000</f>
        <v>#DIV/0!</v>
      </c>
      <c r="LMR57" s="27" t="e">
        <f>LMR56/Справочно!LMQ$5*1000000</f>
        <v>#DIV/0!</v>
      </c>
      <c r="LMS57" s="27" t="e">
        <f>LMS56/Справочно!LMR$5*1000000</f>
        <v>#DIV/0!</v>
      </c>
      <c r="LMT57" s="27" t="e">
        <f>LMT56/Справочно!LMS$5*1000000</f>
        <v>#DIV/0!</v>
      </c>
      <c r="LMU57" s="27" t="e">
        <f>LMU56/Справочно!LMT$5*1000000</f>
        <v>#DIV/0!</v>
      </c>
      <c r="LMV57" s="27" t="e">
        <f>LMV56/Справочно!LMU$5*1000000</f>
        <v>#DIV/0!</v>
      </c>
      <c r="LMW57" s="27" t="e">
        <f>LMW56/Справочно!LMV$5*1000000</f>
        <v>#DIV/0!</v>
      </c>
      <c r="LMX57" s="27" t="e">
        <f>LMX56/Справочно!LMW$5*1000000</f>
        <v>#DIV/0!</v>
      </c>
      <c r="LMY57" s="27" t="e">
        <f>LMY56/Справочно!LMX$5*1000000</f>
        <v>#DIV/0!</v>
      </c>
      <c r="LMZ57" s="27" t="e">
        <f>LMZ56/Справочно!LMY$5*1000000</f>
        <v>#DIV/0!</v>
      </c>
      <c r="LNA57" s="27" t="e">
        <f>LNA56/Справочно!LMZ$5*1000000</f>
        <v>#DIV/0!</v>
      </c>
      <c r="LNB57" s="27" t="e">
        <f>LNB56/Справочно!LNA$5*1000000</f>
        <v>#DIV/0!</v>
      </c>
      <c r="LNC57" s="27" t="e">
        <f>LNC56/Справочно!LNB$5*1000000</f>
        <v>#DIV/0!</v>
      </c>
      <c r="LND57" s="27" t="e">
        <f>LND56/Справочно!LNC$5*1000000</f>
        <v>#DIV/0!</v>
      </c>
      <c r="LNE57" s="27" t="e">
        <f>LNE56/Справочно!LND$5*1000000</f>
        <v>#DIV/0!</v>
      </c>
      <c r="LNF57" s="27" t="e">
        <f>LNF56/Справочно!LNE$5*1000000</f>
        <v>#DIV/0!</v>
      </c>
      <c r="LNG57" s="27" t="e">
        <f>LNG56/Справочно!LNF$5*1000000</f>
        <v>#DIV/0!</v>
      </c>
      <c r="LNH57" s="27" t="e">
        <f>LNH56/Справочно!LNG$5*1000000</f>
        <v>#DIV/0!</v>
      </c>
      <c r="LNI57" s="27" t="e">
        <f>LNI56/Справочно!LNH$5*1000000</f>
        <v>#DIV/0!</v>
      </c>
      <c r="LNJ57" s="27" t="e">
        <f>LNJ56/Справочно!LNI$5*1000000</f>
        <v>#DIV/0!</v>
      </c>
      <c r="LNK57" s="27" t="e">
        <f>LNK56/Справочно!LNJ$5*1000000</f>
        <v>#DIV/0!</v>
      </c>
      <c r="LNL57" s="27" t="e">
        <f>LNL56/Справочно!LNK$5*1000000</f>
        <v>#DIV/0!</v>
      </c>
      <c r="LNM57" s="27" t="e">
        <f>LNM56/Справочно!LNL$5*1000000</f>
        <v>#DIV/0!</v>
      </c>
      <c r="LNN57" s="27" t="e">
        <f>LNN56/Справочно!LNM$5*1000000</f>
        <v>#DIV/0!</v>
      </c>
      <c r="LNO57" s="27" t="e">
        <f>LNO56/Справочно!LNN$5*1000000</f>
        <v>#DIV/0!</v>
      </c>
      <c r="LNP57" s="27" t="e">
        <f>LNP56/Справочно!LNO$5*1000000</f>
        <v>#DIV/0!</v>
      </c>
      <c r="LNQ57" s="27" t="e">
        <f>LNQ56/Справочно!LNP$5*1000000</f>
        <v>#DIV/0!</v>
      </c>
      <c r="LNR57" s="27" t="e">
        <f>LNR56/Справочно!LNQ$5*1000000</f>
        <v>#DIV/0!</v>
      </c>
      <c r="LNS57" s="27" t="e">
        <f>LNS56/Справочно!LNR$5*1000000</f>
        <v>#DIV/0!</v>
      </c>
      <c r="LNT57" s="27" t="e">
        <f>LNT56/Справочно!LNS$5*1000000</f>
        <v>#DIV/0!</v>
      </c>
      <c r="LNU57" s="27" t="e">
        <f>LNU56/Справочно!LNT$5*1000000</f>
        <v>#DIV/0!</v>
      </c>
      <c r="LNV57" s="27" t="e">
        <f>LNV56/Справочно!LNU$5*1000000</f>
        <v>#DIV/0!</v>
      </c>
      <c r="LNW57" s="27" t="e">
        <f>LNW56/Справочно!LNV$5*1000000</f>
        <v>#DIV/0!</v>
      </c>
      <c r="LNX57" s="27" t="e">
        <f>LNX56/Справочно!LNW$5*1000000</f>
        <v>#DIV/0!</v>
      </c>
      <c r="LNY57" s="27" t="e">
        <f>LNY56/Справочно!LNX$5*1000000</f>
        <v>#DIV/0!</v>
      </c>
      <c r="LNZ57" s="27" t="e">
        <f>LNZ56/Справочно!LNY$5*1000000</f>
        <v>#DIV/0!</v>
      </c>
      <c r="LOA57" s="27" t="e">
        <f>LOA56/Справочно!LNZ$5*1000000</f>
        <v>#DIV/0!</v>
      </c>
      <c r="LOB57" s="27" t="e">
        <f>LOB56/Справочно!LOA$5*1000000</f>
        <v>#DIV/0!</v>
      </c>
      <c r="LOC57" s="27" t="e">
        <f>LOC56/Справочно!LOB$5*1000000</f>
        <v>#DIV/0!</v>
      </c>
      <c r="LOD57" s="27" t="e">
        <f>LOD56/Справочно!LOC$5*1000000</f>
        <v>#DIV/0!</v>
      </c>
      <c r="LOE57" s="27" t="e">
        <f>LOE56/Справочно!LOD$5*1000000</f>
        <v>#DIV/0!</v>
      </c>
      <c r="LOF57" s="27" t="e">
        <f>LOF56/Справочно!LOE$5*1000000</f>
        <v>#DIV/0!</v>
      </c>
      <c r="LOG57" s="27" t="e">
        <f>LOG56/Справочно!LOF$5*1000000</f>
        <v>#DIV/0!</v>
      </c>
      <c r="LOH57" s="27" t="e">
        <f>LOH56/Справочно!LOG$5*1000000</f>
        <v>#DIV/0!</v>
      </c>
      <c r="LOI57" s="27" t="e">
        <f>LOI56/Справочно!LOH$5*1000000</f>
        <v>#DIV/0!</v>
      </c>
      <c r="LOJ57" s="27" t="e">
        <f>LOJ56/Справочно!LOI$5*1000000</f>
        <v>#DIV/0!</v>
      </c>
      <c r="LOK57" s="27" t="e">
        <f>LOK56/Справочно!LOJ$5*1000000</f>
        <v>#DIV/0!</v>
      </c>
      <c r="LOL57" s="27" t="e">
        <f>LOL56/Справочно!LOK$5*1000000</f>
        <v>#DIV/0!</v>
      </c>
      <c r="LOM57" s="27" t="e">
        <f>LOM56/Справочно!LOL$5*1000000</f>
        <v>#DIV/0!</v>
      </c>
      <c r="LON57" s="27" t="e">
        <f>LON56/Справочно!LOM$5*1000000</f>
        <v>#DIV/0!</v>
      </c>
      <c r="LOO57" s="27" t="e">
        <f>LOO56/Справочно!LON$5*1000000</f>
        <v>#DIV/0!</v>
      </c>
      <c r="LOP57" s="27" t="e">
        <f>LOP56/Справочно!LOO$5*1000000</f>
        <v>#DIV/0!</v>
      </c>
      <c r="LOQ57" s="27" t="e">
        <f>LOQ56/Справочно!LOP$5*1000000</f>
        <v>#DIV/0!</v>
      </c>
      <c r="LOR57" s="27" t="e">
        <f>LOR56/Справочно!LOQ$5*1000000</f>
        <v>#DIV/0!</v>
      </c>
      <c r="LOS57" s="27" t="e">
        <f>LOS56/Справочно!LOR$5*1000000</f>
        <v>#DIV/0!</v>
      </c>
      <c r="LOT57" s="27" t="e">
        <f>LOT56/Справочно!LOS$5*1000000</f>
        <v>#DIV/0!</v>
      </c>
      <c r="LOU57" s="27" t="e">
        <f>LOU56/Справочно!LOT$5*1000000</f>
        <v>#DIV/0!</v>
      </c>
      <c r="LOV57" s="27" t="e">
        <f>LOV56/Справочно!LOU$5*1000000</f>
        <v>#DIV/0!</v>
      </c>
      <c r="LOW57" s="27" t="e">
        <f>LOW56/Справочно!LOV$5*1000000</f>
        <v>#DIV/0!</v>
      </c>
      <c r="LOX57" s="27" t="e">
        <f>LOX56/Справочно!LOW$5*1000000</f>
        <v>#DIV/0!</v>
      </c>
      <c r="LOY57" s="27" t="e">
        <f>LOY56/Справочно!LOX$5*1000000</f>
        <v>#DIV/0!</v>
      </c>
      <c r="LOZ57" s="27" t="e">
        <f>LOZ56/Справочно!LOY$5*1000000</f>
        <v>#DIV/0!</v>
      </c>
      <c r="LPA57" s="27" t="e">
        <f>LPA56/Справочно!LOZ$5*1000000</f>
        <v>#DIV/0!</v>
      </c>
      <c r="LPB57" s="27" t="e">
        <f>LPB56/Справочно!LPA$5*1000000</f>
        <v>#DIV/0!</v>
      </c>
      <c r="LPC57" s="27" t="e">
        <f>LPC56/Справочно!LPB$5*1000000</f>
        <v>#DIV/0!</v>
      </c>
      <c r="LPD57" s="27" t="e">
        <f>LPD56/Справочно!LPC$5*1000000</f>
        <v>#DIV/0!</v>
      </c>
      <c r="LPE57" s="27" t="e">
        <f>LPE56/Справочно!LPD$5*1000000</f>
        <v>#DIV/0!</v>
      </c>
      <c r="LPF57" s="27" t="e">
        <f>LPF56/Справочно!LPE$5*1000000</f>
        <v>#DIV/0!</v>
      </c>
      <c r="LPG57" s="27" t="e">
        <f>LPG56/Справочно!LPF$5*1000000</f>
        <v>#DIV/0!</v>
      </c>
      <c r="LPH57" s="27" t="e">
        <f>LPH56/Справочно!LPG$5*1000000</f>
        <v>#DIV/0!</v>
      </c>
      <c r="LPI57" s="27" t="e">
        <f>LPI56/Справочно!LPH$5*1000000</f>
        <v>#DIV/0!</v>
      </c>
      <c r="LPJ57" s="27" t="e">
        <f>LPJ56/Справочно!LPI$5*1000000</f>
        <v>#DIV/0!</v>
      </c>
      <c r="LPK57" s="27" t="e">
        <f>LPK56/Справочно!LPJ$5*1000000</f>
        <v>#DIV/0!</v>
      </c>
      <c r="LPL57" s="27" t="e">
        <f>LPL56/Справочно!LPK$5*1000000</f>
        <v>#DIV/0!</v>
      </c>
      <c r="LPM57" s="27" t="e">
        <f>LPM56/Справочно!LPL$5*1000000</f>
        <v>#DIV/0!</v>
      </c>
      <c r="LPN57" s="27" t="e">
        <f>LPN56/Справочно!LPM$5*1000000</f>
        <v>#DIV/0!</v>
      </c>
      <c r="LPO57" s="27" t="e">
        <f>LPO56/Справочно!LPN$5*1000000</f>
        <v>#DIV/0!</v>
      </c>
      <c r="LPP57" s="27" t="e">
        <f>LPP56/Справочно!LPO$5*1000000</f>
        <v>#DIV/0!</v>
      </c>
      <c r="LPQ57" s="27" t="e">
        <f>LPQ56/Справочно!LPP$5*1000000</f>
        <v>#DIV/0!</v>
      </c>
      <c r="LPR57" s="27" t="e">
        <f>LPR56/Справочно!LPQ$5*1000000</f>
        <v>#DIV/0!</v>
      </c>
      <c r="LPS57" s="27" t="e">
        <f>LPS56/Справочно!LPR$5*1000000</f>
        <v>#DIV/0!</v>
      </c>
      <c r="LPT57" s="27" t="e">
        <f>LPT56/Справочно!LPS$5*1000000</f>
        <v>#DIV/0!</v>
      </c>
      <c r="LPU57" s="27" t="e">
        <f>LPU56/Справочно!LPT$5*1000000</f>
        <v>#DIV/0!</v>
      </c>
      <c r="LPV57" s="27" t="e">
        <f>LPV56/Справочно!LPU$5*1000000</f>
        <v>#DIV/0!</v>
      </c>
      <c r="LPW57" s="27" t="e">
        <f>LPW56/Справочно!LPV$5*1000000</f>
        <v>#DIV/0!</v>
      </c>
      <c r="LPX57" s="27" t="e">
        <f>LPX56/Справочно!LPW$5*1000000</f>
        <v>#DIV/0!</v>
      </c>
      <c r="LPY57" s="27" t="e">
        <f>LPY56/Справочно!LPX$5*1000000</f>
        <v>#DIV/0!</v>
      </c>
      <c r="LPZ57" s="27" t="e">
        <f>LPZ56/Справочно!LPY$5*1000000</f>
        <v>#DIV/0!</v>
      </c>
      <c r="LQA57" s="27" t="e">
        <f>LQA56/Справочно!LPZ$5*1000000</f>
        <v>#DIV/0!</v>
      </c>
      <c r="LQB57" s="27" t="e">
        <f>LQB56/Справочно!LQA$5*1000000</f>
        <v>#DIV/0!</v>
      </c>
      <c r="LQC57" s="27" t="e">
        <f>LQC56/Справочно!LQB$5*1000000</f>
        <v>#DIV/0!</v>
      </c>
      <c r="LQD57" s="27" t="e">
        <f>LQD56/Справочно!LQC$5*1000000</f>
        <v>#DIV/0!</v>
      </c>
      <c r="LQE57" s="27" t="e">
        <f>LQE56/Справочно!LQD$5*1000000</f>
        <v>#DIV/0!</v>
      </c>
      <c r="LQF57" s="27" t="e">
        <f>LQF56/Справочно!LQE$5*1000000</f>
        <v>#DIV/0!</v>
      </c>
      <c r="LQG57" s="27" t="e">
        <f>LQG56/Справочно!LQF$5*1000000</f>
        <v>#DIV/0!</v>
      </c>
      <c r="LQH57" s="27" t="e">
        <f>LQH56/Справочно!LQG$5*1000000</f>
        <v>#DIV/0!</v>
      </c>
      <c r="LQI57" s="27" t="e">
        <f>LQI56/Справочно!LQH$5*1000000</f>
        <v>#DIV/0!</v>
      </c>
      <c r="LQJ57" s="27" t="e">
        <f>LQJ56/Справочно!LQI$5*1000000</f>
        <v>#DIV/0!</v>
      </c>
      <c r="LQK57" s="27" t="e">
        <f>LQK56/Справочно!LQJ$5*1000000</f>
        <v>#DIV/0!</v>
      </c>
      <c r="LQL57" s="27" t="e">
        <f>LQL56/Справочно!LQK$5*1000000</f>
        <v>#DIV/0!</v>
      </c>
      <c r="LQM57" s="27" t="e">
        <f>LQM56/Справочно!LQL$5*1000000</f>
        <v>#DIV/0!</v>
      </c>
      <c r="LQN57" s="27" t="e">
        <f>LQN56/Справочно!LQM$5*1000000</f>
        <v>#DIV/0!</v>
      </c>
      <c r="LQO57" s="27" t="e">
        <f>LQO56/Справочно!LQN$5*1000000</f>
        <v>#DIV/0!</v>
      </c>
      <c r="LQP57" s="27" t="e">
        <f>LQP56/Справочно!LQO$5*1000000</f>
        <v>#DIV/0!</v>
      </c>
      <c r="LQQ57" s="27" t="e">
        <f>LQQ56/Справочно!LQP$5*1000000</f>
        <v>#DIV/0!</v>
      </c>
      <c r="LQR57" s="27" t="e">
        <f>LQR56/Справочно!LQQ$5*1000000</f>
        <v>#DIV/0!</v>
      </c>
      <c r="LQS57" s="27" t="e">
        <f>LQS56/Справочно!LQR$5*1000000</f>
        <v>#DIV/0!</v>
      </c>
      <c r="LQT57" s="27" t="e">
        <f>LQT56/Справочно!LQS$5*1000000</f>
        <v>#DIV/0!</v>
      </c>
      <c r="LQU57" s="27" t="e">
        <f>LQU56/Справочно!LQT$5*1000000</f>
        <v>#DIV/0!</v>
      </c>
      <c r="LQV57" s="27" t="e">
        <f>LQV56/Справочно!LQU$5*1000000</f>
        <v>#DIV/0!</v>
      </c>
      <c r="LQW57" s="27" t="e">
        <f>LQW56/Справочно!LQV$5*1000000</f>
        <v>#DIV/0!</v>
      </c>
      <c r="LQX57" s="27" t="e">
        <f>LQX56/Справочно!LQW$5*1000000</f>
        <v>#DIV/0!</v>
      </c>
      <c r="LQY57" s="27" t="e">
        <f>LQY56/Справочно!LQX$5*1000000</f>
        <v>#DIV/0!</v>
      </c>
      <c r="LQZ57" s="27" t="e">
        <f>LQZ56/Справочно!LQY$5*1000000</f>
        <v>#DIV/0!</v>
      </c>
      <c r="LRA57" s="27" t="e">
        <f>LRA56/Справочно!LQZ$5*1000000</f>
        <v>#DIV/0!</v>
      </c>
      <c r="LRB57" s="27" t="e">
        <f>LRB56/Справочно!LRA$5*1000000</f>
        <v>#DIV/0!</v>
      </c>
      <c r="LRC57" s="27" t="e">
        <f>LRC56/Справочно!LRB$5*1000000</f>
        <v>#DIV/0!</v>
      </c>
      <c r="LRD57" s="27" t="e">
        <f>LRD56/Справочно!LRC$5*1000000</f>
        <v>#DIV/0!</v>
      </c>
      <c r="LRE57" s="27" t="e">
        <f>LRE56/Справочно!LRD$5*1000000</f>
        <v>#DIV/0!</v>
      </c>
      <c r="LRF57" s="27" t="e">
        <f>LRF56/Справочно!LRE$5*1000000</f>
        <v>#DIV/0!</v>
      </c>
      <c r="LRG57" s="27" t="e">
        <f>LRG56/Справочно!LRF$5*1000000</f>
        <v>#DIV/0!</v>
      </c>
      <c r="LRH57" s="27" t="e">
        <f>LRH56/Справочно!LRG$5*1000000</f>
        <v>#DIV/0!</v>
      </c>
      <c r="LRI57" s="27" t="e">
        <f>LRI56/Справочно!LRH$5*1000000</f>
        <v>#DIV/0!</v>
      </c>
      <c r="LRJ57" s="27" t="e">
        <f>LRJ56/Справочно!LRI$5*1000000</f>
        <v>#DIV/0!</v>
      </c>
      <c r="LRK57" s="27" t="e">
        <f>LRK56/Справочно!LRJ$5*1000000</f>
        <v>#DIV/0!</v>
      </c>
      <c r="LRL57" s="27" t="e">
        <f>LRL56/Справочно!LRK$5*1000000</f>
        <v>#DIV/0!</v>
      </c>
      <c r="LRM57" s="27" t="e">
        <f>LRM56/Справочно!LRL$5*1000000</f>
        <v>#DIV/0!</v>
      </c>
      <c r="LRN57" s="27" t="e">
        <f>LRN56/Справочно!LRM$5*1000000</f>
        <v>#DIV/0!</v>
      </c>
      <c r="LRO57" s="27" t="e">
        <f>LRO56/Справочно!LRN$5*1000000</f>
        <v>#DIV/0!</v>
      </c>
      <c r="LRP57" s="27" t="e">
        <f>LRP56/Справочно!LRO$5*1000000</f>
        <v>#DIV/0!</v>
      </c>
      <c r="LRQ57" s="27" t="e">
        <f>LRQ56/Справочно!LRP$5*1000000</f>
        <v>#DIV/0!</v>
      </c>
      <c r="LRR57" s="27" t="e">
        <f>LRR56/Справочно!LRQ$5*1000000</f>
        <v>#DIV/0!</v>
      </c>
      <c r="LRS57" s="27" t="e">
        <f>LRS56/Справочно!LRR$5*1000000</f>
        <v>#DIV/0!</v>
      </c>
      <c r="LRT57" s="27" t="e">
        <f>LRT56/Справочно!LRS$5*1000000</f>
        <v>#DIV/0!</v>
      </c>
      <c r="LRU57" s="27" t="e">
        <f>LRU56/Справочно!LRT$5*1000000</f>
        <v>#DIV/0!</v>
      </c>
      <c r="LRV57" s="27" t="e">
        <f>LRV56/Справочно!LRU$5*1000000</f>
        <v>#DIV/0!</v>
      </c>
      <c r="LRW57" s="27" t="e">
        <f>LRW56/Справочно!LRV$5*1000000</f>
        <v>#DIV/0!</v>
      </c>
      <c r="LRX57" s="27" t="e">
        <f>LRX56/Справочно!LRW$5*1000000</f>
        <v>#DIV/0!</v>
      </c>
      <c r="LRY57" s="27" t="e">
        <f>LRY56/Справочно!LRX$5*1000000</f>
        <v>#DIV/0!</v>
      </c>
      <c r="LRZ57" s="27" t="e">
        <f>LRZ56/Справочно!LRY$5*1000000</f>
        <v>#DIV/0!</v>
      </c>
      <c r="LSA57" s="27" t="e">
        <f>LSA56/Справочно!LRZ$5*1000000</f>
        <v>#DIV/0!</v>
      </c>
      <c r="LSB57" s="27" t="e">
        <f>LSB56/Справочно!LSA$5*1000000</f>
        <v>#DIV/0!</v>
      </c>
      <c r="LSC57" s="27" t="e">
        <f>LSC56/Справочно!LSB$5*1000000</f>
        <v>#DIV/0!</v>
      </c>
      <c r="LSD57" s="27" t="e">
        <f>LSD56/Справочно!LSC$5*1000000</f>
        <v>#DIV/0!</v>
      </c>
      <c r="LSE57" s="27" t="e">
        <f>LSE56/Справочно!LSD$5*1000000</f>
        <v>#DIV/0!</v>
      </c>
      <c r="LSF57" s="27" t="e">
        <f>LSF56/Справочно!LSE$5*1000000</f>
        <v>#DIV/0!</v>
      </c>
      <c r="LSG57" s="27" t="e">
        <f>LSG56/Справочно!LSF$5*1000000</f>
        <v>#DIV/0!</v>
      </c>
      <c r="LSH57" s="27" t="e">
        <f>LSH56/Справочно!LSG$5*1000000</f>
        <v>#DIV/0!</v>
      </c>
      <c r="LSI57" s="27" t="e">
        <f>LSI56/Справочно!LSH$5*1000000</f>
        <v>#DIV/0!</v>
      </c>
      <c r="LSJ57" s="27" t="e">
        <f>LSJ56/Справочно!LSI$5*1000000</f>
        <v>#DIV/0!</v>
      </c>
      <c r="LSK57" s="27" t="e">
        <f>LSK56/Справочно!LSJ$5*1000000</f>
        <v>#DIV/0!</v>
      </c>
      <c r="LSL57" s="27" t="e">
        <f>LSL56/Справочно!LSK$5*1000000</f>
        <v>#DIV/0!</v>
      </c>
      <c r="LSM57" s="27" t="e">
        <f>LSM56/Справочно!LSL$5*1000000</f>
        <v>#DIV/0!</v>
      </c>
      <c r="LSN57" s="27" t="e">
        <f>LSN56/Справочно!LSM$5*1000000</f>
        <v>#DIV/0!</v>
      </c>
      <c r="LSO57" s="27" t="e">
        <f>LSO56/Справочно!LSN$5*1000000</f>
        <v>#DIV/0!</v>
      </c>
      <c r="LSP57" s="27" t="e">
        <f>LSP56/Справочно!LSO$5*1000000</f>
        <v>#DIV/0!</v>
      </c>
      <c r="LSQ57" s="27" t="e">
        <f>LSQ56/Справочно!LSP$5*1000000</f>
        <v>#DIV/0!</v>
      </c>
      <c r="LSR57" s="27" t="e">
        <f>LSR56/Справочно!LSQ$5*1000000</f>
        <v>#DIV/0!</v>
      </c>
      <c r="LSS57" s="27" t="e">
        <f>LSS56/Справочно!LSR$5*1000000</f>
        <v>#DIV/0!</v>
      </c>
      <c r="LST57" s="27" t="e">
        <f>LST56/Справочно!LSS$5*1000000</f>
        <v>#DIV/0!</v>
      </c>
      <c r="LSU57" s="27" t="e">
        <f>LSU56/Справочно!LST$5*1000000</f>
        <v>#DIV/0!</v>
      </c>
      <c r="LSV57" s="27" t="e">
        <f>LSV56/Справочно!LSU$5*1000000</f>
        <v>#DIV/0!</v>
      </c>
      <c r="LSW57" s="27" t="e">
        <f>LSW56/Справочно!LSV$5*1000000</f>
        <v>#DIV/0!</v>
      </c>
      <c r="LSX57" s="27" t="e">
        <f>LSX56/Справочно!LSW$5*1000000</f>
        <v>#DIV/0!</v>
      </c>
      <c r="LSY57" s="27" t="e">
        <f>LSY56/Справочно!LSX$5*1000000</f>
        <v>#DIV/0!</v>
      </c>
      <c r="LSZ57" s="27" t="e">
        <f>LSZ56/Справочно!LSY$5*1000000</f>
        <v>#DIV/0!</v>
      </c>
      <c r="LTA57" s="27" t="e">
        <f>LTA56/Справочно!LSZ$5*1000000</f>
        <v>#DIV/0!</v>
      </c>
      <c r="LTB57" s="27" t="e">
        <f>LTB56/Справочно!LTA$5*1000000</f>
        <v>#DIV/0!</v>
      </c>
      <c r="LTC57" s="27" t="e">
        <f>LTC56/Справочно!LTB$5*1000000</f>
        <v>#DIV/0!</v>
      </c>
      <c r="LTD57" s="27" t="e">
        <f>LTD56/Справочно!LTC$5*1000000</f>
        <v>#DIV/0!</v>
      </c>
      <c r="LTE57" s="27" t="e">
        <f>LTE56/Справочно!LTD$5*1000000</f>
        <v>#DIV/0!</v>
      </c>
      <c r="LTF57" s="27" t="e">
        <f>LTF56/Справочно!LTE$5*1000000</f>
        <v>#DIV/0!</v>
      </c>
      <c r="LTG57" s="27" t="e">
        <f>LTG56/Справочно!LTF$5*1000000</f>
        <v>#DIV/0!</v>
      </c>
      <c r="LTH57" s="27" t="e">
        <f>LTH56/Справочно!LTG$5*1000000</f>
        <v>#DIV/0!</v>
      </c>
      <c r="LTI57" s="27" t="e">
        <f>LTI56/Справочно!LTH$5*1000000</f>
        <v>#DIV/0!</v>
      </c>
      <c r="LTJ57" s="27" t="e">
        <f>LTJ56/Справочно!LTI$5*1000000</f>
        <v>#DIV/0!</v>
      </c>
      <c r="LTK57" s="27" t="e">
        <f>LTK56/Справочно!LTJ$5*1000000</f>
        <v>#DIV/0!</v>
      </c>
      <c r="LTL57" s="27" t="e">
        <f>LTL56/Справочно!LTK$5*1000000</f>
        <v>#DIV/0!</v>
      </c>
      <c r="LTM57" s="27" t="e">
        <f>LTM56/Справочно!LTL$5*1000000</f>
        <v>#DIV/0!</v>
      </c>
      <c r="LTN57" s="27" t="e">
        <f>LTN56/Справочно!LTM$5*1000000</f>
        <v>#DIV/0!</v>
      </c>
      <c r="LTO57" s="27" t="e">
        <f>LTO56/Справочно!LTN$5*1000000</f>
        <v>#DIV/0!</v>
      </c>
      <c r="LTP57" s="27" t="e">
        <f>LTP56/Справочно!LTO$5*1000000</f>
        <v>#DIV/0!</v>
      </c>
      <c r="LTQ57" s="27" t="e">
        <f>LTQ56/Справочно!LTP$5*1000000</f>
        <v>#DIV/0!</v>
      </c>
      <c r="LTR57" s="27" t="e">
        <f>LTR56/Справочно!LTQ$5*1000000</f>
        <v>#DIV/0!</v>
      </c>
      <c r="LTS57" s="27" t="e">
        <f>LTS56/Справочно!LTR$5*1000000</f>
        <v>#DIV/0!</v>
      </c>
      <c r="LTT57" s="27" t="e">
        <f>LTT56/Справочно!LTS$5*1000000</f>
        <v>#DIV/0!</v>
      </c>
      <c r="LTU57" s="27" t="e">
        <f>LTU56/Справочно!LTT$5*1000000</f>
        <v>#DIV/0!</v>
      </c>
      <c r="LTV57" s="27" t="e">
        <f>LTV56/Справочно!LTU$5*1000000</f>
        <v>#DIV/0!</v>
      </c>
      <c r="LTW57" s="27" t="e">
        <f>LTW56/Справочно!LTV$5*1000000</f>
        <v>#DIV/0!</v>
      </c>
      <c r="LTX57" s="27" t="e">
        <f>LTX56/Справочно!LTW$5*1000000</f>
        <v>#DIV/0!</v>
      </c>
      <c r="LTY57" s="27" t="e">
        <f>LTY56/Справочно!LTX$5*1000000</f>
        <v>#DIV/0!</v>
      </c>
      <c r="LTZ57" s="27" t="e">
        <f>LTZ56/Справочно!LTY$5*1000000</f>
        <v>#DIV/0!</v>
      </c>
      <c r="LUA57" s="27" t="e">
        <f>LUA56/Справочно!LTZ$5*1000000</f>
        <v>#DIV/0!</v>
      </c>
      <c r="LUB57" s="27" t="e">
        <f>LUB56/Справочно!LUA$5*1000000</f>
        <v>#DIV/0!</v>
      </c>
      <c r="LUC57" s="27" t="e">
        <f>LUC56/Справочно!LUB$5*1000000</f>
        <v>#DIV/0!</v>
      </c>
      <c r="LUD57" s="27" t="e">
        <f>LUD56/Справочно!LUC$5*1000000</f>
        <v>#DIV/0!</v>
      </c>
      <c r="LUE57" s="27" t="e">
        <f>LUE56/Справочно!LUD$5*1000000</f>
        <v>#DIV/0!</v>
      </c>
      <c r="LUF57" s="27" t="e">
        <f>LUF56/Справочно!LUE$5*1000000</f>
        <v>#DIV/0!</v>
      </c>
      <c r="LUG57" s="27" t="e">
        <f>LUG56/Справочно!LUF$5*1000000</f>
        <v>#DIV/0!</v>
      </c>
      <c r="LUH57" s="27" t="e">
        <f>LUH56/Справочно!LUG$5*1000000</f>
        <v>#DIV/0!</v>
      </c>
      <c r="LUI57" s="27" t="e">
        <f>LUI56/Справочно!LUH$5*1000000</f>
        <v>#DIV/0!</v>
      </c>
      <c r="LUJ57" s="27" t="e">
        <f>LUJ56/Справочно!LUI$5*1000000</f>
        <v>#DIV/0!</v>
      </c>
      <c r="LUK57" s="27" t="e">
        <f>LUK56/Справочно!LUJ$5*1000000</f>
        <v>#DIV/0!</v>
      </c>
      <c r="LUL57" s="27" t="e">
        <f>LUL56/Справочно!LUK$5*1000000</f>
        <v>#DIV/0!</v>
      </c>
      <c r="LUM57" s="27" t="e">
        <f>LUM56/Справочно!LUL$5*1000000</f>
        <v>#DIV/0!</v>
      </c>
      <c r="LUN57" s="27" t="e">
        <f>LUN56/Справочно!LUM$5*1000000</f>
        <v>#DIV/0!</v>
      </c>
      <c r="LUO57" s="27" t="e">
        <f>LUO56/Справочно!LUN$5*1000000</f>
        <v>#DIV/0!</v>
      </c>
      <c r="LUP57" s="27" t="e">
        <f>LUP56/Справочно!LUO$5*1000000</f>
        <v>#DIV/0!</v>
      </c>
      <c r="LUQ57" s="27" t="e">
        <f>LUQ56/Справочно!LUP$5*1000000</f>
        <v>#DIV/0!</v>
      </c>
      <c r="LUR57" s="27" t="e">
        <f>LUR56/Справочно!LUQ$5*1000000</f>
        <v>#DIV/0!</v>
      </c>
      <c r="LUS57" s="27" t="e">
        <f>LUS56/Справочно!LUR$5*1000000</f>
        <v>#DIV/0!</v>
      </c>
      <c r="LUT57" s="27" t="e">
        <f>LUT56/Справочно!LUS$5*1000000</f>
        <v>#DIV/0!</v>
      </c>
      <c r="LUU57" s="27" t="e">
        <f>LUU56/Справочно!LUT$5*1000000</f>
        <v>#DIV/0!</v>
      </c>
      <c r="LUV57" s="27" t="e">
        <f>LUV56/Справочно!LUU$5*1000000</f>
        <v>#DIV/0!</v>
      </c>
      <c r="LUW57" s="27" t="e">
        <f>LUW56/Справочно!LUV$5*1000000</f>
        <v>#DIV/0!</v>
      </c>
      <c r="LUX57" s="27" t="e">
        <f>LUX56/Справочно!LUW$5*1000000</f>
        <v>#DIV/0!</v>
      </c>
      <c r="LUY57" s="27" t="e">
        <f>LUY56/Справочно!LUX$5*1000000</f>
        <v>#DIV/0!</v>
      </c>
      <c r="LUZ57" s="27" t="e">
        <f>LUZ56/Справочно!LUY$5*1000000</f>
        <v>#DIV/0!</v>
      </c>
      <c r="LVA57" s="27" t="e">
        <f>LVA56/Справочно!LUZ$5*1000000</f>
        <v>#DIV/0!</v>
      </c>
      <c r="LVB57" s="27" t="e">
        <f>LVB56/Справочно!LVA$5*1000000</f>
        <v>#DIV/0!</v>
      </c>
      <c r="LVC57" s="27" t="e">
        <f>LVC56/Справочно!LVB$5*1000000</f>
        <v>#DIV/0!</v>
      </c>
      <c r="LVD57" s="27" t="e">
        <f>LVD56/Справочно!LVC$5*1000000</f>
        <v>#DIV/0!</v>
      </c>
      <c r="LVE57" s="27" t="e">
        <f>LVE56/Справочно!LVD$5*1000000</f>
        <v>#DIV/0!</v>
      </c>
      <c r="LVF57" s="27" t="e">
        <f>LVF56/Справочно!LVE$5*1000000</f>
        <v>#DIV/0!</v>
      </c>
      <c r="LVG57" s="27" t="e">
        <f>LVG56/Справочно!LVF$5*1000000</f>
        <v>#DIV/0!</v>
      </c>
      <c r="LVH57" s="27" t="e">
        <f>LVH56/Справочно!LVG$5*1000000</f>
        <v>#DIV/0!</v>
      </c>
      <c r="LVI57" s="27" t="e">
        <f>LVI56/Справочно!LVH$5*1000000</f>
        <v>#DIV/0!</v>
      </c>
      <c r="LVJ57" s="27" t="e">
        <f>LVJ56/Справочно!LVI$5*1000000</f>
        <v>#DIV/0!</v>
      </c>
      <c r="LVK57" s="27" t="e">
        <f>LVK56/Справочно!LVJ$5*1000000</f>
        <v>#DIV/0!</v>
      </c>
      <c r="LVL57" s="27" t="e">
        <f>LVL56/Справочно!LVK$5*1000000</f>
        <v>#DIV/0!</v>
      </c>
      <c r="LVM57" s="27" t="e">
        <f>LVM56/Справочно!LVL$5*1000000</f>
        <v>#DIV/0!</v>
      </c>
      <c r="LVN57" s="27" t="e">
        <f>LVN56/Справочно!LVM$5*1000000</f>
        <v>#DIV/0!</v>
      </c>
      <c r="LVO57" s="27" t="e">
        <f>LVO56/Справочно!LVN$5*1000000</f>
        <v>#DIV/0!</v>
      </c>
      <c r="LVP57" s="27" t="e">
        <f>LVP56/Справочно!LVO$5*1000000</f>
        <v>#DIV/0!</v>
      </c>
      <c r="LVQ57" s="27" t="e">
        <f>LVQ56/Справочно!LVP$5*1000000</f>
        <v>#DIV/0!</v>
      </c>
      <c r="LVR57" s="27" t="e">
        <f>LVR56/Справочно!LVQ$5*1000000</f>
        <v>#DIV/0!</v>
      </c>
      <c r="LVS57" s="27" t="e">
        <f>LVS56/Справочно!LVR$5*1000000</f>
        <v>#DIV/0!</v>
      </c>
      <c r="LVT57" s="27" t="e">
        <f>LVT56/Справочно!LVS$5*1000000</f>
        <v>#DIV/0!</v>
      </c>
      <c r="LVU57" s="27" t="e">
        <f>LVU56/Справочно!LVT$5*1000000</f>
        <v>#DIV/0!</v>
      </c>
      <c r="LVV57" s="27" t="e">
        <f>LVV56/Справочно!LVU$5*1000000</f>
        <v>#DIV/0!</v>
      </c>
      <c r="LVW57" s="27" t="e">
        <f>LVW56/Справочно!LVV$5*1000000</f>
        <v>#DIV/0!</v>
      </c>
      <c r="LVX57" s="27" t="e">
        <f>LVX56/Справочно!LVW$5*1000000</f>
        <v>#DIV/0!</v>
      </c>
      <c r="LVY57" s="27" t="e">
        <f>LVY56/Справочно!LVX$5*1000000</f>
        <v>#DIV/0!</v>
      </c>
      <c r="LVZ57" s="27" t="e">
        <f>LVZ56/Справочно!LVY$5*1000000</f>
        <v>#DIV/0!</v>
      </c>
      <c r="LWA57" s="27" t="e">
        <f>LWA56/Справочно!LVZ$5*1000000</f>
        <v>#DIV/0!</v>
      </c>
      <c r="LWB57" s="27" t="e">
        <f>LWB56/Справочно!LWA$5*1000000</f>
        <v>#DIV/0!</v>
      </c>
      <c r="LWC57" s="27" t="e">
        <f>LWC56/Справочно!LWB$5*1000000</f>
        <v>#DIV/0!</v>
      </c>
      <c r="LWD57" s="27" t="e">
        <f>LWD56/Справочно!LWC$5*1000000</f>
        <v>#DIV/0!</v>
      </c>
      <c r="LWE57" s="27" t="e">
        <f>LWE56/Справочно!LWD$5*1000000</f>
        <v>#DIV/0!</v>
      </c>
      <c r="LWF57" s="27" t="e">
        <f>LWF56/Справочно!LWE$5*1000000</f>
        <v>#DIV/0!</v>
      </c>
      <c r="LWG57" s="27" t="e">
        <f>LWG56/Справочно!LWF$5*1000000</f>
        <v>#DIV/0!</v>
      </c>
      <c r="LWH57" s="27" t="e">
        <f>LWH56/Справочно!LWG$5*1000000</f>
        <v>#DIV/0!</v>
      </c>
      <c r="LWI57" s="27" t="e">
        <f>LWI56/Справочно!LWH$5*1000000</f>
        <v>#DIV/0!</v>
      </c>
      <c r="LWJ57" s="27" t="e">
        <f>LWJ56/Справочно!LWI$5*1000000</f>
        <v>#DIV/0!</v>
      </c>
      <c r="LWK57" s="27" t="e">
        <f>LWK56/Справочно!LWJ$5*1000000</f>
        <v>#DIV/0!</v>
      </c>
      <c r="LWL57" s="27" t="e">
        <f>LWL56/Справочно!LWK$5*1000000</f>
        <v>#DIV/0!</v>
      </c>
      <c r="LWM57" s="27" t="e">
        <f>LWM56/Справочно!LWL$5*1000000</f>
        <v>#DIV/0!</v>
      </c>
      <c r="LWN57" s="27" t="e">
        <f>LWN56/Справочно!LWM$5*1000000</f>
        <v>#DIV/0!</v>
      </c>
      <c r="LWO57" s="27" t="e">
        <f>LWO56/Справочно!LWN$5*1000000</f>
        <v>#DIV/0!</v>
      </c>
      <c r="LWP57" s="27" t="e">
        <f>LWP56/Справочно!LWO$5*1000000</f>
        <v>#DIV/0!</v>
      </c>
      <c r="LWQ57" s="27" t="e">
        <f>LWQ56/Справочно!LWP$5*1000000</f>
        <v>#DIV/0!</v>
      </c>
      <c r="LWR57" s="27" t="e">
        <f>LWR56/Справочно!LWQ$5*1000000</f>
        <v>#DIV/0!</v>
      </c>
      <c r="LWS57" s="27" t="e">
        <f>LWS56/Справочно!LWR$5*1000000</f>
        <v>#DIV/0!</v>
      </c>
      <c r="LWT57" s="27" t="e">
        <f>LWT56/Справочно!LWS$5*1000000</f>
        <v>#DIV/0!</v>
      </c>
      <c r="LWU57" s="27" t="e">
        <f>LWU56/Справочно!LWT$5*1000000</f>
        <v>#DIV/0!</v>
      </c>
      <c r="LWV57" s="27" t="e">
        <f>LWV56/Справочно!LWU$5*1000000</f>
        <v>#DIV/0!</v>
      </c>
      <c r="LWW57" s="27" t="e">
        <f>LWW56/Справочно!LWV$5*1000000</f>
        <v>#DIV/0!</v>
      </c>
      <c r="LWX57" s="27" t="e">
        <f>LWX56/Справочно!LWW$5*1000000</f>
        <v>#DIV/0!</v>
      </c>
      <c r="LWY57" s="27" t="e">
        <f>LWY56/Справочно!LWX$5*1000000</f>
        <v>#DIV/0!</v>
      </c>
      <c r="LWZ57" s="27" t="e">
        <f>LWZ56/Справочно!LWY$5*1000000</f>
        <v>#DIV/0!</v>
      </c>
      <c r="LXA57" s="27" t="e">
        <f>LXA56/Справочно!LWZ$5*1000000</f>
        <v>#DIV/0!</v>
      </c>
      <c r="LXB57" s="27" t="e">
        <f>LXB56/Справочно!LXA$5*1000000</f>
        <v>#DIV/0!</v>
      </c>
      <c r="LXC57" s="27" t="e">
        <f>LXC56/Справочно!LXB$5*1000000</f>
        <v>#DIV/0!</v>
      </c>
      <c r="LXD57" s="27" t="e">
        <f>LXD56/Справочно!LXC$5*1000000</f>
        <v>#DIV/0!</v>
      </c>
      <c r="LXE57" s="27" t="e">
        <f>LXE56/Справочно!LXD$5*1000000</f>
        <v>#DIV/0!</v>
      </c>
      <c r="LXF57" s="27" t="e">
        <f>LXF56/Справочно!LXE$5*1000000</f>
        <v>#DIV/0!</v>
      </c>
      <c r="LXG57" s="27" t="e">
        <f>LXG56/Справочно!LXF$5*1000000</f>
        <v>#DIV/0!</v>
      </c>
      <c r="LXH57" s="27" t="e">
        <f>LXH56/Справочно!LXG$5*1000000</f>
        <v>#DIV/0!</v>
      </c>
      <c r="LXI57" s="27" t="e">
        <f>LXI56/Справочно!LXH$5*1000000</f>
        <v>#DIV/0!</v>
      </c>
      <c r="LXJ57" s="27" t="e">
        <f>LXJ56/Справочно!LXI$5*1000000</f>
        <v>#DIV/0!</v>
      </c>
      <c r="LXK57" s="27" t="e">
        <f>LXK56/Справочно!LXJ$5*1000000</f>
        <v>#DIV/0!</v>
      </c>
      <c r="LXL57" s="27" t="e">
        <f>LXL56/Справочно!LXK$5*1000000</f>
        <v>#DIV/0!</v>
      </c>
      <c r="LXM57" s="27" t="e">
        <f>LXM56/Справочно!LXL$5*1000000</f>
        <v>#DIV/0!</v>
      </c>
      <c r="LXN57" s="27" t="e">
        <f>LXN56/Справочно!LXM$5*1000000</f>
        <v>#DIV/0!</v>
      </c>
      <c r="LXO57" s="27" t="e">
        <f>LXO56/Справочно!LXN$5*1000000</f>
        <v>#DIV/0!</v>
      </c>
      <c r="LXP57" s="27" t="e">
        <f>LXP56/Справочно!LXO$5*1000000</f>
        <v>#DIV/0!</v>
      </c>
      <c r="LXQ57" s="27" t="e">
        <f>LXQ56/Справочно!LXP$5*1000000</f>
        <v>#DIV/0!</v>
      </c>
      <c r="LXR57" s="27" t="e">
        <f>LXR56/Справочно!LXQ$5*1000000</f>
        <v>#DIV/0!</v>
      </c>
      <c r="LXS57" s="27" t="e">
        <f>LXS56/Справочно!LXR$5*1000000</f>
        <v>#DIV/0!</v>
      </c>
      <c r="LXT57" s="27" t="e">
        <f>LXT56/Справочно!LXS$5*1000000</f>
        <v>#DIV/0!</v>
      </c>
      <c r="LXU57" s="27" t="e">
        <f>LXU56/Справочно!LXT$5*1000000</f>
        <v>#DIV/0!</v>
      </c>
      <c r="LXV57" s="27" t="e">
        <f>LXV56/Справочно!LXU$5*1000000</f>
        <v>#DIV/0!</v>
      </c>
      <c r="LXW57" s="27" t="e">
        <f>LXW56/Справочно!LXV$5*1000000</f>
        <v>#DIV/0!</v>
      </c>
      <c r="LXX57" s="27" t="e">
        <f>LXX56/Справочно!LXW$5*1000000</f>
        <v>#DIV/0!</v>
      </c>
      <c r="LXY57" s="27" t="e">
        <f>LXY56/Справочно!LXX$5*1000000</f>
        <v>#DIV/0!</v>
      </c>
      <c r="LXZ57" s="27" t="e">
        <f>LXZ56/Справочно!LXY$5*1000000</f>
        <v>#DIV/0!</v>
      </c>
      <c r="LYA57" s="27" t="e">
        <f>LYA56/Справочно!LXZ$5*1000000</f>
        <v>#DIV/0!</v>
      </c>
      <c r="LYB57" s="27" t="e">
        <f>LYB56/Справочно!LYA$5*1000000</f>
        <v>#DIV/0!</v>
      </c>
      <c r="LYC57" s="27" t="e">
        <f>LYC56/Справочно!LYB$5*1000000</f>
        <v>#DIV/0!</v>
      </c>
      <c r="LYD57" s="27" t="e">
        <f>LYD56/Справочно!LYC$5*1000000</f>
        <v>#DIV/0!</v>
      </c>
      <c r="LYE57" s="27" t="e">
        <f>LYE56/Справочно!LYD$5*1000000</f>
        <v>#DIV/0!</v>
      </c>
      <c r="LYF57" s="27" t="e">
        <f>LYF56/Справочно!LYE$5*1000000</f>
        <v>#DIV/0!</v>
      </c>
      <c r="LYG57" s="27" t="e">
        <f>LYG56/Справочно!LYF$5*1000000</f>
        <v>#DIV/0!</v>
      </c>
      <c r="LYH57" s="27" t="e">
        <f>LYH56/Справочно!LYG$5*1000000</f>
        <v>#DIV/0!</v>
      </c>
      <c r="LYI57" s="27" t="e">
        <f>LYI56/Справочно!LYH$5*1000000</f>
        <v>#DIV/0!</v>
      </c>
      <c r="LYJ57" s="27" t="e">
        <f>LYJ56/Справочно!LYI$5*1000000</f>
        <v>#DIV/0!</v>
      </c>
      <c r="LYK57" s="27" t="e">
        <f>LYK56/Справочно!LYJ$5*1000000</f>
        <v>#DIV/0!</v>
      </c>
      <c r="LYL57" s="27" t="e">
        <f>LYL56/Справочно!LYK$5*1000000</f>
        <v>#DIV/0!</v>
      </c>
      <c r="LYM57" s="27" t="e">
        <f>LYM56/Справочно!LYL$5*1000000</f>
        <v>#DIV/0!</v>
      </c>
      <c r="LYN57" s="27" t="e">
        <f>LYN56/Справочно!LYM$5*1000000</f>
        <v>#DIV/0!</v>
      </c>
      <c r="LYO57" s="27" t="e">
        <f>LYO56/Справочно!LYN$5*1000000</f>
        <v>#DIV/0!</v>
      </c>
      <c r="LYP57" s="27" t="e">
        <f>LYP56/Справочно!LYO$5*1000000</f>
        <v>#DIV/0!</v>
      </c>
      <c r="LYQ57" s="27" t="e">
        <f>LYQ56/Справочно!LYP$5*1000000</f>
        <v>#DIV/0!</v>
      </c>
      <c r="LYR57" s="27" t="e">
        <f>LYR56/Справочно!LYQ$5*1000000</f>
        <v>#DIV/0!</v>
      </c>
      <c r="LYS57" s="27" t="e">
        <f>LYS56/Справочно!LYR$5*1000000</f>
        <v>#DIV/0!</v>
      </c>
      <c r="LYT57" s="27" t="e">
        <f>LYT56/Справочно!LYS$5*1000000</f>
        <v>#DIV/0!</v>
      </c>
      <c r="LYU57" s="27" t="e">
        <f>LYU56/Справочно!LYT$5*1000000</f>
        <v>#DIV/0!</v>
      </c>
      <c r="LYV57" s="27" t="e">
        <f>LYV56/Справочно!LYU$5*1000000</f>
        <v>#DIV/0!</v>
      </c>
      <c r="LYW57" s="27" t="e">
        <f>LYW56/Справочно!LYV$5*1000000</f>
        <v>#DIV/0!</v>
      </c>
      <c r="LYX57" s="27" t="e">
        <f>LYX56/Справочно!LYW$5*1000000</f>
        <v>#DIV/0!</v>
      </c>
      <c r="LYY57" s="27" t="e">
        <f>LYY56/Справочно!LYX$5*1000000</f>
        <v>#DIV/0!</v>
      </c>
      <c r="LYZ57" s="27" t="e">
        <f>LYZ56/Справочно!LYY$5*1000000</f>
        <v>#DIV/0!</v>
      </c>
      <c r="LZA57" s="27" t="e">
        <f>LZA56/Справочно!LYZ$5*1000000</f>
        <v>#DIV/0!</v>
      </c>
      <c r="LZB57" s="27" t="e">
        <f>LZB56/Справочно!LZA$5*1000000</f>
        <v>#DIV/0!</v>
      </c>
      <c r="LZC57" s="27" t="e">
        <f>LZC56/Справочно!LZB$5*1000000</f>
        <v>#DIV/0!</v>
      </c>
      <c r="LZD57" s="27" t="e">
        <f>LZD56/Справочно!LZC$5*1000000</f>
        <v>#DIV/0!</v>
      </c>
      <c r="LZE57" s="27" t="e">
        <f>LZE56/Справочно!LZD$5*1000000</f>
        <v>#DIV/0!</v>
      </c>
      <c r="LZF57" s="27" t="e">
        <f>LZF56/Справочно!LZE$5*1000000</f>
        <v>#DIV/0!</v>
      </c>
      <c r="LZG57" s="27" t="e">
        <f>LZG56/Справочно!LZF$5*1000000</f>
        <v>#DIV/0!</v>
      </c>
      <c r="LZH57" s="27" t="e">
        <f>LZH56/Справочно!LZG$5*1000000</f>
        <v>#DIV/0!</v>
      </c>
      <c r="LZI57" s="27" t="e">
        <f>LZI56/Справочно!LZH$5*1000000</f>
        <v>#DIV/0!</v>
      </c>
      <c r="LZJ57" s="27" t="e">
        <f>LZJ56/Справочно!LZI$5*1000000</f>
        <v>#DIV/0!</v>
      </c>
      <c r="LZK57" s="27" t="e">
        <f>LZK56/Справочно!LZJ$5*1000000</f>
        <v>#DIV/0!</v>
      </c>
      <c r="LZL57" s="27" t="e">
        <f>LZL56/Справочно!LZK$5*1000000</f>
        <v>#DIV/0!</v>
      </c>
      <c r="LZM57" s="27" t="e">
        <f>LZM56/Справочно!LZL$5*1000000</f>
        <v>#DIV/0!</v>
      </c>
      <c r="LZN57" s="27" t="e">
        <f>LZN56/Справочно!LZM$5*1000000</f>
        <v>#DIV/0!</v>
      </c>
      <c r="LZO57" s="27" t="e">
        <f>LZO56/Справочно!LZN$5*1000000</f>
        <v>#DIV/0!</v>
      </c>
      <c r="LZP57" s="27" t="e">
        <f>LZP56/Справочно!LZO$5*1000000</f>
        <v>#DIV/0!</v>
      </c>
      <c r="LZQ57" s="27" t="e">
        <f>LZQ56/Справочно!LZP$5*1000000</f>
        <v>#DIV/0!</v>
      </c>
      <c r="LZR57" s="27" t="e">
        <f>LZR56/Справочно!LZQ$5*1000000</f>
        <v>#DIV/0!</v>
      </c>
      <c r="LZS57" s="27" t="e">
        <f>LZS56/Справочно!LZR$5*1000000</f>
        <v>#DIV/0!</v>
      </c>
      <c r="LZT57" s="27" t="e">
        <f>LZT56/Справочно!LZS$5*1000000</f>
        <v>#DIV/0!</v>
      </c>
      <c r="LZU57" s="27" t="e">
        <f>LZU56/Справочно!LZT$5*1000000</f>
        <v>#DIV/0!</v>
      </c>
      <c r="LZV57" s="27" t="e">
        <f>LZV56/Справочно!LZU$5*1000000</f>
        <v>#DIV/0!</v>
      </c>
      <c r="LZW57" s="27" t="e">
        <f>LZW56/Справочно!LZV$5*1000000</f>
        <v>#DIV/0!</v>
      </c>
      <c r="LZX57" s="27" t="e">
        <f>LZX56/Справочно!LZW$5*1000000</f>
        <v>#DIV/0!</v>
      </c>
      <c r="LZY57" s="27" t="e">
        <f>LZY56/Справочно!LZX$5*1000000</f>
        <v>#DIV/0!</v>
      </c>
      <c r="LZZ57" s="27" t="e">
        <f>LZZ56/Справочно!LZY$5*1000000</f>
        <v>#DIV/0!</v>
      </c>
      <c r="MAA57" s="27" t="e">
        <f>MAA56/Справочно!LZZ$5*1000000</f>
        <v>#DIV/0!</v>
      </c>
      <c r="MAB57" s="27" t="e">
        <f>MAB56/Справочно!MAA$5*1000000</f>
        <v>#DIV/0!</v>
      </c>
      <c r="MAC57" s="27" t="e">
        <f>MAC56/Справочно!MAB$5*1000000</f>
        <v>#DIV/0!</v>
      </c>
      <c r="MAD57" s="27" t="e">
        <f>MAD56/Справочно!MAC$5*1000000</f>
        <v>#DIV/0!</v>
      </c>
      <c r="MAE57" s="27" t="e">
        <f>MAE56/Справочно!MAD$5*1000000</f>
        <v>#DIV/0!</v>
      </c>
      <c r="MAF57" s="27" t="e">
        <f>MAF56/Справочно!MAE$5*1000000</f>
        <v>#DIV/0!</v>
      </c>
      <c r="MAG57" s="27" t="e">
        <f>MAG56/Справочно!MAF$5*1000000</f>
        <v>#DIV/0!</v>
      </c>
      <c r="MAH57" s="27" t="e">
        <f>MAH56/Справочно!MAG$5*1000000</f>
        <v>#DIV/0!</v>
      </c>
      <c r="MAI57" s="27" t="e">
        <f>MAI56/Справочно!MAH$5*1000000</f>
        <v>#DIV/0!</v>
      </c>
      <c r="MAJ57" s="27" t="e">
        <f>MAJ56/Справочно!MAI$5*1000000</f>
        <v>#DIV/0!</v>
      </c>
      <c r="MAK57" s="27" t="e">
        <f>MAK56/Справочно!MAJ$5*1000000</f>
        <v>#DIV/0!</v>
      </c>
      <c r="MAL57" s="27" t="e">
        <f>MAL56/Справочно!MAK$5*1000000</f>
        <v>#DIV/0!</v>
      </c>
      <c r="MAM57" s="27" t="e">
        <f>MAM56/Справочно!MAL$5*1000000</f>
        <v>#DIV/0!</v>
      </c>
      <c r="MAN57" s="27" t="e">
        <f>MAN56/Справочно!MAM$5*1000000</f>
        <v>#DIV/0!</v>
      </c>
      <c r="MAO57" s="27" t="e">
        <f>MAO56/Справочно!MAN$5*1000000</f>
        <v>#DIV/0!</v>
      </c>
      <c r="MAP57" s="27" t="e">
        <f>MAP56/Справочно!MAO$5*1000000</f>
        <v>#DIV/0!</v>
      </c>
      <c r="MAQ57" s="27" t="e">
        <f>MAQ56/Справочно!MAP$5*1000000</f>
        <v>#DIV/0!</v>
      </c>
      <c r="MAR57" s="27" t="e">
        <f>MAR56/Справочно!MAQ$5*1000000</f>
        <v>#DIV/0!</v>
      </c>
      <c r="MAS57" s="27" t="e">
        <f>MAS56/Справочно!MAR$5*1000000</f>
        <v>#DIV/0!</v>
      </c>
      <c r="MAT57" s="27" t="e">
        <f>MAT56/Справочно!MAS$5*1000000</f>
        <v>#DIV/0!</v>
      </c>
      <c r="MAU57" s="27" t="e">
        <f>MAU56/Справочно!MAT$5*1000000</f>
        <v>#DIV/0!</v>
      </c>
      <c r="MAV57" s="27" t="e">
        <f>MAV56/Справочно!MAU$5*1000000</f>
        <v>#DIV/0!</v>
      </c>
      <c r="MAW57" s="27" t="e">
        <f>MAW56/Справочно!MAV$5*1000000</f>
        <v>#DIV/0!</v>
      </c>
      <c r="MAX57" s="27" t="e">
        <f>MAX56/Справочно!MAW$5*1000000</f>
        <v>#DIV/0!</v>
      </c>
      <c r="MAY57" s="27" t="e">
        <f>MAY56/Справочно!MAX$5*1000000</f>
        <v>#DIV/0!</v>
      </c>
      <c r="MAZ57" s="27" t="e">
        <f>MAZ56/Справочно!MAY$5*1000000</f>
        <v>#DIV/0!</v>
      </c>
      <c r="MBA57" s="27" t="e">
        <f>MBA56/Справочно!MAZ$5*1000000</f>
        <v>#DIV/0!</v>
      </c>
      <c r="MBB57" s="27" t="e">
        <f>MBB56/Справочно!MBA$5*1000000</f>
        <v>#DIV/0!</v>
      </c>
      <c r="MBC57" s="27" t="e">
        <f>MBC56/Справочно!MBB$5*1000000</f>
        <v>#DIV/0!</v>
      </c>
      <c r="MBD57" s="27" t="e">
        <f>MBD56/Справочно!MBC$5*1000000</f>
        <v>#DIV/0!</v>
      </c>
      <c r="MBE57" s="27" t="e">
        <f>MBE56/Справочно!MBD$5*1000000</f>
        <v>#DIV/0!</v>
      </c>
      <c r="MBF57" s="27" t="e">
        <f>MBF56/Справочно!MBE$5*1000000</f>
        <v>#DIV/0!</v>
      </c>
      <c r="MBG57" s="27" t="e">
        <f>MBG56/Справочно!MBF$5*1000000</f>
        <v>#DIV/0!</v>
      </c>
      <c r="MBH57" s="27" t="e">
        <f>MBH56/Справочно!MBG$5*1000000</f>
        <v>#DIV/0!</v>
      </c>
      <c r="MBI57" s="27" t="e">
        <f>MBI56/Справочно!MBH$5*1000000</f>
        <v>#DIV/0!</v>
      </c>
      <c r="MBJ57" s="27" t="e">
        <f>MBJ56/Справочно!MBI$5*1000000</f>
        <v>#DIV/0!</v>
      </c>
      <c r="MBK57" s="27" t="e">
        <f>MBK56/Справочно!MBJ$5*1000000</f>
        <v>#DIV/0!</v>
      </c>
      <c r="MBL57" s="27" t="e">
        <f>MBL56/Справочно!MBK$5*1000000</f>
        <v>#DIV/0!</v>
      </c>
      <c r="MBM57" s="27" t="e">
        <f>MBM56/Справочно!MBL$5*1000000</f>
        <v>#DIV/0!</v>
      </c>
      <c r="MBN57" s="27" t="e">
        <f>MBN56/Справочно!MBM$5*1000000</f>
        <v>#DIV/0!</v>
      </c>
      <c r="MBO57" s="27" t="e">
        <f>MBO56/Справочно!MBN$5*1000000</f>
        <v>#DIV/0!</v>
      </c>
      <c r="MBP57" s="27" t="e">
        <f>MBP56/Справочно!MBO$5*1000000</f>
        <v>#DIV/0!</v>
      </c>
      <c r="MBQ57" s="27" t="e">
        <f>MBQ56/Справочно!MBP$5*1000000</f>
        <v>#DIV/0!</v>
      </c>
      <c r="MBR57" s="27" t="e">
        <f>MBR56/Справочно!MBQ$5*1000000</f>
        <v>#DIV/0!</v>
      </c>
      <c r="MBS57" s="27" t="e">
        <f>MBS56/Справочно!MBR$5*1000000</f>
        <v>#DIV/0!</v>
      </c>
      <c r="MBT57" s="27" t="e">
        <f>MBT56/Справочно!MBS$5*1000000</f>
        <v>#DIV/0!</v>
      </c>
      <c r="MBU57" s="27" t="e">
        <f>MBU56/Справочно!MBT$5*1000000</f>
        <v>#DIV/0!</v>
      </c>
      <c r="MBV57" s="27" t="e">
        <f>MBV56/Справочно!MBU$5*1000000</f>
        <v>#DIV/0!</v>
      </c>
      <c r="MBW57" s="27" t="e">
        <f>MBW56/Справочно!MBV$5*1000000</f>
        <v>#DIV/0!</v>
      </c>
      <c r="MBX57" s="27" t="e">
        <f>MBX56/Справочно!MBW$5*1000000</f>
        <v>#DIV/0!</v>
      </c>
      <c r="MBY57" s="27" t="e">
        <f>MBY56/Справочно!MBX$5*1000000</f>
        <v>#DIV/0!</v>
      </c>
      <c r="MBZ57" s="27" t="e">
        <f>MBZ56/Справочно!MBY$5*1000000</f>
        <v>#DIV/0!</v>
      </c>
      <c r="MCA57" s="27" t="e">
        <f>MCA56/Справочно!MBZ$5*1000000</f>
        <v>#DIV/0!</v>
      </c>
      <c r="MCB57" s="27" t="e">
        <f>MCB56/Справочно!MCA$5*1000000</f>
        <v>#DIV/0!</v>
      </c>
      <c r="MCC57" s="27" t="e">
        <f>MCC56/Справочно!MCB$5*1000000</f>
        <v>#DIV/0!</v>
      </c>
      <c r="MCD57" s="27" t="e">
        <f>MCD56/Справочно!MCC$5*1000000</f>
        <v>#DIV/0!</v>
      </c>
      <c r="MCE57" s="27" t="e">
        <f>MCE56/Справочно!MCD$5*1000000</f>
        <v>#DIV/0!</v>
      </c>
      <c r="MCF57" s="27" t="e">
        <f>MCF56/Справочно!MCE$5*1000000</f>
        <v>#DIV/0!</v>
      </c>
      <c r="MCG57" s="27" t="e">
        <f>MCG56/Справочно!MCF$5*1000000</f>
        <v>#DIV/0!</v>
      </c>
      <c r="MCH57" s="27" t="e">
        <f>MCH56/Справочно!MCG$5*1000000</f>
        <v>#DIV/0!</v>
      </c>
      <c r="MCI57" s="27" t="e">
        <f>MCI56/Справочно!MCH$5*1000000</f>
        <v>#DIV/0!</v>
      </c>
      <c r="MCJ57" s="27" t="e">
        <f>MCJ56/Справочно!MCI$5*1000000</f>
        <v>#DIV/0!</v>
      </c>
      <c r="MCK57" s="27" t="e">
        <f>MCK56/Справочно!MCJ$5*1000000</f>
        <v>#DIV/0!</v>
      </c>
      <c r="MCL57" s="27" t="e">
        <f>MCL56/Справочно!MCK$5*1000000</f>
        <v>#DIV/0!</v>
      </c>
      <c r="MCM57" s="27" t="e">
        <f>MCM56/Справочно!MCL$5*1000000</f>
        <v>#DIV/0!</v>
      </c>
      <c r="MCN57" s="27" t="e">
        <f>MCN56/Справочно!MCM$5*1000000</f>
        <v>#DIV/0!</v>
      </c>
      <c r="MCO57" s="27" t="e">
        <f>MCO56/Справочно!MCN$5*1000000</f>
        <v>#DIV/0!</v>
      </c>
      <c r="MCP57" s="27" t="e">
        <f>MCP56/Справочно!MCO$5*1000000</f>
        <v>#DIV/0!</v>
      </c>
      <c r="MCQ57" s="27" t="e">
        <f>MCQ56/Справочно!MCP$5*1000000</f>
        <v>#DIV/0!</v>
      </c>
      <c r="MCR57" s="27" t="e">
        <f>MCR56/Справочно!MCQ$5*1000000</f>
        <v>#DIV/0!</v>
      </c>
      <c r="MCS57" s="27" t="e">
        <f>MCS56/Справочно!MCR$5*1000000</f>
        <v>#DIV/0!</v>
      </c>
      <c r="MCT57" s="27" t="e">
        <f>MCT56/Справочно!MCS$5*1000000</f>
        <v>#DIV/0!</v>
      </c>
      <c r="MCU57" s="27" t="e">
        <f>MCU56/Справочно!MCT$5*1000000</f>
        <v>#DIV/0!</v>
      </c>
      <c r="MCV57" s="27" t="e">
        <f>MCV56/Справочно!MCU$5*1000000</f>
        <v>#DIV/0!</v>
      </c>
      <c r="MCW57" s="27" t="e">
        <f>MCW56/Справочно!MCV$5*1000000</f>
        <v>#DIV/0!</v>
      </c>
      <c r="MCX57" s="27" t="e">
        <f>MCX56/Справочно!MCW$5*1000000</f>
        <v>#DIV/0!</v>
      </c>
      <c r="MCY57" s="27" t="e">
        <f>MCY56/Справочно!MCX$5*1000000</f>
        <v>#DIV/0!</v>
      </c>
      <c r="MCZ57" s="27" t="e">
        <f>MCZ56/Справочно!MCY$5*1000000</f>
        <v>#DIV/0!</v>
      </c>
      <c r="MDA57" s="27" t="e">
        <f>MDA56/Справочно!MCZ$5*1000000</f>
        <v>#DIV/0!</v>
      </c>
      <c r="MDB57" s="27" t="e">
        <f>MDB56/Справочно!MDA$5*1000000</f>
        <v>#DIV/0!</v>
      </c>
      <c r="MDC57" s="27" t="e">
        <f>MDC56/Справочно!MDB$5*1000000</f>
        <v>#DIV/0!</v>
      </c>
      <c r="MDD57" s="27" t="e">
        <f>MDD56/Справочно!MDC$5*1000000</f>
        <v>#DIV/0!</v>
      </c>
      <c r="MDE57" s="27" t="e">
        <f>MDE56/Справочно!MDD$5*1000000</f>
        <v>#DIV/0!</v>
      </c>
      <c r="MDF57" s="27" t="e">
        <f>MDF56/Справочно!MDE$5*1000000</f>
        <v>#DIV/0!</v>
      </c>
      <c r="MDG57" s="27" t="e">
        <f>MDG56/Справочно!MDF$5*1000000</f>
        <v>#DIV/0!</v>
      </c>
      <c r="MDH57" s="27" t="e">
        <f>MDH56/Справочно!MDG$5*1000000</f>
        <v>#DIV/0!</v>
      </c>
      <c r="MDI57" s="27" t="e">
        <f>MDI56/Справочно!MDH$5*1000000</f>
        <v>#DIV/0!</v>
      </c>
      <c r="MDJ57" s="27" t="e">
        <f>MDJ56/Справочно!MDI$5*1000000</f>
        <v>#DIV/0!</v>
      </c>
      <c r="MDK57" s="27" t="e">
        <f>MDK56/Справочно!MDJ$5*1000000</f>
        <v>#DIV/0!</v>
      </c>
      <c r="MDL57" s="27" t="e">
        <f>MDL56/Справочно!MDK$5*1000000</f>
        <v>#DIV/0!</v>
      </c>
      <c r="MDM57" s="27" t="e">
        <f>MDM56/Справочно!MDL$5*1000000</f>
        <v>#DIV/0!</v>
      </c>
      <c r="MDN57" s="27" t="e">
        <f>MDN56/Справочно!MDM$5*1000000</f>
        <v>#DIV/0!</v>
      </c>
      <c r="MDO57" s="27" t="e">
        <f>MDO56/Справочно!MDN$5*1000000</f>
        <v>#DIV/0!</v>
      </c>
      <c r="MDP57" s="27" t="e">
        <f>MDP56/Справочно!MDO$5*1000000</f>
        <v>#DIV/0!</v>
      </c>
      <c r="MDQ57" s="27" t="e">
        <f>MDQ56/Справочно!MDP$5*1000000</f>
        <v>#DIV/0!</v>
      </c>
      <c r="MDR57" s="27" t="e">
        <f>MDR56/Справочно!MDQ$5*1000000</f>
        <v>#DIV/0!</v>
      </c>
      <c r="MDS57" s="27" t="e">
        <f>MDS56/Справочно!MDR$5*1000000</f>
        <v>#DIV/0!</v>
      </c>
      <c r="MDT57" s="27" t="e">
        <f>MDT56/Справочно!MDS$5*1000000</f>
        <v>#DIV/0!</v>
      </c>
      <c r="MDU57" s="27" t="e">
        <f>MDU56/Справочно!MDT$5*1000000</f>
        <v>#DIV/0!</v>
      </c>
      <c r="MDV57" s="27" t="e">
        <f>MDV56/Справочно!MDU$5*1000000</f>
        <v>#DIV/0!</v>
      </c>
      <c r="MDW57" s="27" t="e">
        <f>MDW56/Справочно!MDV$5*1000000</f>
        <v>#DIV/0!</v>
      </c>
      <c r="MDX57" s="27" t="e">
        <f>MDX56/Справочно!MDW$5*1000000</f>
        <v>#DIV/0!</v>
      </c>
      <c r="MDY57" s="27" t="e">
        <f>MDY56/Справочно!MDX$5*1000000</f>
        <v>#DIV/0!</v>
      </c>
      <c r="MDZ57" s="27" t="e">
        <f>MDZ56/Справочно!MDY$5*1000000</f>
        <v>#DIV/0!</v>
      </c>
      <c r="MEA57" s="27" t="e">
        <f>MEA56/Справочно!MDZ$5*1000000</f>
        <v>#DIV/0!</v>
      </c>
      <c r="MEB57" s="27" t="e">
        <f>MEB56/Справочно!MEA$5*1000000</f>
        <v>#DIV/0!</v>
      </c>
      <c r="MEC57" s="27" t="e">
        <f>MEC56/Справочно!MEB$5*1000000</f>
        <v>#DIV/0!</v>
      </c>
      <c r="MED57" s="27" t="e">
        <f>MED56/Справочно!MEC$5*1000000</f>
        <v>#DIV/0!</v>
      </c>
      <c r="MEE57" s="27" t="e">
        <f>MEE56/Справочно!MED$5*1000000</f>
        <v>#DIV/0!</v>
      </c>
      <c r="MEF57" s="27" t="e">
        <f>MEF56/Справочно!MEE$5*1000000</f>
        <v>#DIV/0!</v>
      </c>
      <c r="MEG57" s="27" t="e">
        <f>MEG56/Справочно!MEF$5*1000000</f>
        <v>#DIV/0!</v>
      </c>
      <c r="MEH57" s="27" t="e">
        <f>MEH56/Справочно!MEG$5*1000000</f>
        <v>#DIV/0!</v>
      </c>
      <c r="MEI57" s="27" t="e">
        <f>MEI56/Справочно!MEH$5*1000000</f>
        <v>#DIV/0!</v>
      </c>
      <c r="MEJ57" s="27" t="e">
        <f>MEJ56/Справочно!MEI$5*1000000</f>
        <v>#DIV/0!</v>
      </c>
      <c r="MEK57" s="27" t="e">
        <f>MEK56/Справочно!MEJ$5*1000000</f>
        <v>#DIV/0!</v>
      </c>
      <c r="MEL57" s="27" t="e">
        <f>MEL56/Справочно!MEK$5*1000000</f>
        <v>#DIV/0!</v>
      </c>
      <c r="MEM57" s="27" t="e">
        <f>MEM56/Справочно!MEL$5*1000000</f>
        <v>#DIV/0!</v>
      </c>
      <c r="MEN57" s="27" t="e">
        <f>MEN56/Справочно!MEM$5*1000000</f>
        <v>#DIV/0!</v>
      </c>
      <c r="MEO57" s="27" t="e">
        <f>MEO56/Справочно!MEN$5*1000000</f>
        <v>#DIV/0!</v>
      </c>
      <c r="MEP57" s="27" t="e">
        <f>MEP56/Справочно!MEO$5*1000000</f>
        <v>#DIV/0!</v>
      </c>
      <c r="MEQ57" s="27" t="e">
        <f>MEQ56/Справочно!MEP$5*1000000</f>
        <v>#DIV/0!</v>
      </c>
      <c r="MER57" s="27" t="e">
        <f>MER56/Справочно!MEQ$5*1000000</f>
        <v>#DIV/0!</v>
      </c>
      <c r="MES57" s="27" t="e">
        <f>MES56/Справочно!MER$5*1000000</f>
        <v>#DIV/0!</v>
      </c>
      <c r="MET57" s="27" t="e">
        <f>MET56/Справочно!MES$5*1000000</f>
        <v>#DIV/0!</v>
      </c>
      <c r="MEU57" s="27" t="e">
        <f>MEU56/Справочно!MET$5*1000000</f>
        <v>#DIV/0!</v>
      </c>
      <c r="MEV57" s="27" t="e">
        <f>MEV56/Справочно!MEU$5*1000000</f>
        <v>#DIV/0!</v>
      </c>
      <c r="MEW57" s="27" t="e">
        <f>MEW56/Справочно!MEV$5*1000000</f>
        <v>#DIV/0!</v>
      </c>
      <c r="MEX57" s="27" t="e">
        <f>MEX56/Справочно!MEW$5*1000000</f>
        <v>#DIV/0!</v>
      </c>
      <c r="MEY57" s="27" t="e">
        <f>MEY56/Справочно!MEX$5*1000000</f>
        <v>#DIV/0!</v>
      </c>
      <c r="MEZ57" s="27" t="e">
        <f>MEZ56/Справочно!MEY$5*1000000</f>
        <v>#DIV/0!</v>
      </c>
      <c r="MFA57" s="27" t="e">
        <f>MFA56/Справочно!MEZ$5*1000000</f>
        <v>#DIV/0!</v>
      </c>
      <c r="MFB57" s="27" t="e">
        <f>MFB56/Справочно!MFA$5*1000000</f>
        <v>#DIV/0!</v>
      </c>
      <c r="MFC57" s="27" t="e">
        <f>MFC56/Справочно!MFB$5*1000000</f>
        <v>#DIV/0!</v>
      </c>
      <c r="MFD57" s="27" t="e">
        <f>MFD56/Справочно!MFC$5*1000000</f>
        <v>#DIV/0!</v>
      </c>
      <c r="MFE57" s="27" t="e">
        <f>MFE56/Справочно!MFD$5*1000000</f>
        <v>#DIV/0!</v>
      </c>
      <c r="MFF57" s="27" t="e">
        <f>MFF56/Справочно!MFE$5*1000000</f>
        <v>#DIV/0!</v>
      </c>
      <c r="MFG57" s="27" t="e">
        <f>MFG56/Справочно!MFF$5*1000000</f>
        <v>#DIV/0!</v>
      </c>
      <c r="MFH57" s="27" t="e">
        <f>MFH56/Справочно!MFG$5*1000000</f>
        <v>#DIV/0!</v>
      </c>
      <c r="MFI57" s="27" t="e">
        <f>MFI56/Справочно!MFH$5*1000000</f>
        <v>#DIV/0!</v>
      </c>
      <c r="MFJ57" s="27" t="e">
        <f>MFJ56/Справочно!MFI$5*1000000</f>
        <v>#DIV/0!</v>
      </c>
      <c r="MFK57" s="27" t="e">
        <f>MFK56/Справочно!MFJ$5*1000000</f>
        <v>#DIV/0!</v>
      </c>
      <c r="MFL57" s="27" t="e">
        <f>MFL56/Справочно!MFK$5*1000000</f>
        <v>#DIV/0!</v>
      </c>
      <c r="MFM57" s="27" t="e">
        <f>MFM56/Справочно!MFL$5*1000000</f>
        <v>#DIV/0!</v>
      </c>
      <c r="MFN57" s="27" t="e">
        <f>MFN56/Справочно!MFM$5*1000000</f>
        <v>#DIV/0!</v>
      </c>
      <c r="MFO57" s="27" t="e">
        <f>MFO56/Справочно!MFN$5*1000000</f>
        <v>#DIV/0!</v>
      </c>
      <c r="MFP57" s="27" t="e">
        <f>MFP56/Справочно!MFO$5*1000000</f>
        <v>#DIV/0!</v>
      </c>
      <c r="MFQ57" s="27" t="e">
        <f>MFQ56/Справочно!MFP$5*1000000</f>
        <v>#DIV/0!</v>
      </c>
      <c r="MFR57" s="27" t="e">
        <f>MFR56/Справочно!MFQ$5*1000000</f>
        <v>#DIV/0!</v>
      </c>
      <c r="MFS57" s="27" t="e">
        <f>MFS56/Справочно!MFR$5*1000000</f>
        <v>#DIV/0!</v>
      </c>
      <c r="MFT57" s="27" t="e">
        <f>MFT56/Справочно!MFS$5*1000000</f>
        <v>#DIV/0!</v>
      </c>
      <c r="MFU57" s="27" t="e">
        <f>MFU56/Справочно!MFT$5*1000000</f>
        <v>#DIV/0!</v>
      </c>
      <c r="MFV57" s="27" t="e">
        <f>MFV56/Справочно!MFU$5*1000000</f>
        <v>#DIV/0!</v>
      </c>
      <c r="MFW57" s="27" t="e">
        <f>MFW56/Справочно!MFV$5*1000000</f>
        <v>#DIV/0!</v>
      </c>
      <c r="MFX57" s="27" t="e">
        <f>MFX56/Справочно!MFW$5*1000000</f>
        <v>#DIV/0!</v>
      </c>
      <c r="MFY57" s="27" t="e">
        <f>MFY56/Справочно!MFX$5*1000000</f>
        <v>#DIV/0!</v>
      </c>
      <c r="MFZ57" s="27" t="e">
        <f>MFZ56/Справочно!MFY$5*1000000</f>
        <v>#DIV/0!</v>
      </c>
      <c r="MGA57" s="27" t="e">
        <f>MGA56/Справочно!MFZ$5*1000000</f>
        <v>#DIV/0!</v>
      </c>
      <c r="MGB57" s="27" t="e">
        <f>MGB56/Справочно!MGA$5*1000000</f>
        <v>#DIV/0!</v>
      </c>
      <c r="MGC57" s="27" t="e">
        <f>MGC56/Справочно!MGB$5*1000000</f>
        <v>#DIV/0!</v>
      </c>
      <c r="MGD57" s="27" t="e">
        <f>MGD56/Справочно!MGC$5*1000000</f>
        <v>#DIV/0!</v>
      </c>
      <c r="MGE57" s="27" t="e">
        <f>MGE56/Справочно!MGD$5*1000000</f>
        <v>#DIV/0!</v>
      </c>
      <c r="MGF57" s="27" t="e">
        <f>MGF56/Справочно!MGE$5*1000000</f>
        <v>#DIV/0!</v>
      </c>
      <c r="MGG57" s="27" t="e">
        <f>MGG56/Справочно!MGF$5*1000000</f>
        <v>#DIV/0!</v>
      </c>
      <c r="MGH57" s="27" t="e">
        <f>MGH56/Справочно!MGG$5*1000000</f>
        <v>#DIV/0!</v>
      </c>
      <c r="MGI57" s="27" t="e">
        <f>MGI56/Справочно!MGH$5*1000000</f>
        <v>#DIV/0!</v>
      </c>
      <c r="MGJ57" s="27" t="e">
        <f>MGJ56/Справочно!MGI$5*1000000</f>
        <v>#DIV/0!</v>
      </c>
      <c r="MGK57" s="27" t="e">
        <f>MGK56/Справочно!MGJ$5*1000000</f>
        <v>#DIV/0!</v>
      </c>
      <c r="MGL57" s="27" t="e">
        <f>MGL56/Справочно!MGK$5*1000000</f>
        <v>#DIV/0!</v>
      </c>
      <c r="MGM57" s="27" t="e">
        <f>MGM56/Справочно!MGL$5*1000000</f>
        <v>#DIV/0!</v>
      </c>
      <c r="MGN57" s="27" t="e">
        <f>MGN56/Справочно!MGM$5*1000000</f>
        <v>#DIV/0!</v>
      </c>
      <c r="MGO57" s="27" t="e">
        <f>MGO56/Справочно!MGN$5*1000000</f>
        <v>#DIV/0!</v>
      </c>
      <c r="MGP57" s="27" t="e">
        <f>MGP56/Справочно!MGO$5*1000000</f>
        <v>#DIV/0!</v>
      </c>
      <c r="MGQ57" s="27" t="e">
        <f>MGQ56/Справочно!MGP$5*1000000</f>
        <v>#DIV/0!</v>
      </c>
      <c r="MGR57" s="27" t="e">
        <f>MGR56/Справочно!MGQ$5*1000000</f>
        <v>#DIV/0!</v>
      </c>
      <c r="MGS57" s="27" t="e">
        <f>MGS56/Справочно!MGR$5*1000000</f>
        <v>#DIV/0!</v>
      </c>
      <c r="MGT57" s="27" t="e">
        <f>MGT56/Справочно!MGS$5*1000000</f>
        <v>#DIV/0!</v>
      </c>
      <c r="MGU57" s="27" t="e">
        <f>MGU56/Справочно!MGT$5*1000000</f>
        <v>#DIV/0!</v>
      </c>
      <c r="MGV57" s="27" t="e">
        <f>MGV56/Справочно!MGU$5*1000000</f>
        <v>#DIV/0!</v>
      </c>
      <c r="MGW57" s="27" t="e">
        <f>MGW56/Справочно!MGV$5*1000000</f>
        <v>#DIV/0!</v>
      </c>
      <c r="MGX57" s="27" t="e">
        <f>MGX56/Справочно!MGW$5*1000000</f>
        <v>#DIV/0!</v>
      </c>
      <c r="MGY57" s="27" t="e">
        <f>MGY56/Справочно!MGX$5*1000000</f>
        <v>#DIV/0!</v>
      </c>
      <c r="MGZ57" s="27" t="e">
        <f>MGZ56/Справочно!MGY$5*1000000</f>
        <v>#DIV/0!</v>
      </c>
      <c r="MHA57" s="27" t="e">
        <f>MHA56/Справочно!MGZ$5*1000000</f>
        <v>#DIV/0!</v>
      </c>
      <c r="MHB57" s="27" t="e">
        <f>MHB56/Справочно!MHA$5*1000000</f>
        <v>#DIV/0!</v>
      </c>
      <c r="MHC57" s="27" t="e">
        <f>MHC56/Справочно!MHB$5*1000000</f>
        <v>#DIV/0!</v>
      </c>
      <c r="MHD57" s="27" t="e">
        <f>MHD56/Справочно!MHC$5*1000000</f>
        <v>#DIV/0!</v>
      </c>
      <c r="MHE57" s="27" t="e">
        <f>MHE56/Справочно!MHD$5*1000000</f>
        <v>#DIV/0!</v>
      </c>
      <c r="MHF57" s="27" t="e">
        <f>MHF56/Справочно!MHE$5*1000000</f>
        <v>#DIV/0!</v>
      </c>
      <c r="MHG57" s="27" t="e">
        <f>MHG56/Справочно!MHF$5*1000000</f>
        <v>#DIV/0!</v>
      </c>
      <c r="MHH57" s="27" t="e">
        <f>MHH56/Справочно!MHG$5*1000000</f>
        <v>#DIV/0!</v>
      </c>
      <c r="MHI57" s="27" t="e">
        <f>MHI56/Справочно!MHH$5*1000000</f>
        <v>#DIV/0!</v>
      </c>
      <c r="MHJ57" s="27" t="e">
        <f>MHJ56/Справочно!MHI$5*1000000</f>
        <v>#DIV/0!</v>
      </c>
      <c r="MHK57" s="27" t="e">
        <f>MHK56/Справочно!MHJ$5*1000000</f>
        <v>#DIV/0!</v>
      </c>
      <c r="MHL57" s="27" t="e">
        <f>MHL56/Справочно!MHK$5*1000000</f>
        <v>#DIV/0!</v>
      </c>
      <c r="MHM57" s="27" t="e">
        <f>MHM56/Справочно!MHL$5*1000000</f>
        <v>#DIV/0!</v>
      </c>
      <c r="MHN57" s="27" t="e">
        <f>MHN56/Справочно!MHM$5*1000000</f>
        <v>#DIV/0!</v>
      </c>
      <c r="MHO57" s="27" t="e">
        <f>MHO56/Справочно!MHN$5*1000000</f>
        <v>#DIV/0!</v>
      </c>
      <c r="MHP57" s="27" t="e">
        <f>MHP56/Справочно!MHO$5*1000000</f>
        <v>#DIV/0!</v>
      </c>
      <c r="MHQ57" s="27" t="e">
        <f>MHQ56/Справочно!MHP$5*1000000</f>
        <v>#DIV/0!</v>
      </c>
      <c r="MHR57" s="27" t="e">
        <f>MHR56/Справочно!MHQ$5*1000000</f>
        <v>#DIV/0!</v>
      </c>
      <c r="MHS57" s="27" t="e">
        <f>MHS56/Справочно!MHR$5*1000000</f>
        <v>#DIV/0!</v>
      </c>
      <c r="MHT57" s="27" t="e">
        <f>MHT56/Справочно!MHS$5*1000000</f>
        <v>#DIV/0!</v>
      </c>
      <c r="MHU57" s="27" t="e">
        <f>MHU56/Справочно!MHT$5*1000000</f>
        <v>#DIV/0!</v>
      </c>
      <c r="MHV57" s="27" t="e">
        <f>MHV56/Справочно!MHU$5*1000000</f>
        <v>#DIV/0!</v>
      </c>
      <c r="MHW57" s="27" t="e">
        <f>MHW56/Справочно!MHV$5*1000000</f>
        <v>#DIV/0!</v>
      </c>
      <c r="MHX57" s="27" t="e">
        <f>MHX56/Справочно!MHW$5*1000000</f>
        <v>#DIV/0!</v>
      </c>
      <c r="MHY57" s="27" t="e">
        <f>MHY56/Справочно!MHX$5*1000000</f>
        <v>#DIV/0!</v>
      </c>
      <c r="MHZ57" s="27" t="e">
        <f>MHZ56/Справочно!MHY$5*1000000</f>
        <v>#DIV/0!</v>
      </c>
      <c r="MIA57" s="27" t="e">
        <f>MIA56/Справочно!MHZ$5*1000000</f>
        <v>#DIV/0!</v>
      </c>
      <c r="MIB57" s="27" t="e">
        <f>MIB56/Справочно!MIA$5*1000000</f>
        <v>#DIV/0!</v>
      </c>
      <c r="MIC57" s="27" t="e">
        <f>MIC56/Справочно!MIB$5*1000000</f>
        <v>#DIV/0!</v>
      </c>
      <c r="MID57" s="27" t="e">
        <f>MID56/Справочно!MIC$5*1000000</f>
        <v>#DIV/0!</v>
      </c>
      <c r="MIE57" s="27" t="e">
        <f>MIE56/Справочно!MID$5*1000000</f>
        <v>#DIV/0!</v>
      </c>
      <c r="MIF57" s="27" t="e">
        <f>MIF56/Справочно!MIE$5*1000000</f>
        <v>#DIV/0!</v>
      </c>
      <c r="MIG57" s="27" t="e">
        <f>MIG56/Справочно!MIF$5*1000000</f>
        <v>#DIV/0!</v>
      </c>
      <c r="MIH57" s="27" t="e">
        <f>MIH56/Справочно!MIG$5*1000000</f>
        <v>#DIV/0!</v>
      </c>
      <c r="MII57" s="27" t="e">
        <f>MII56/Справочно!MIH$5*1000000</f>
        <v>#DIV/0!</v>
      </c>
      <c r="MIJ57" s="27" t="e">
        <f>MIJ56/Справочно!MII$5*1000000</f>
        <v>#DIV/0!</v>
      </c>
      <c r="MIK57" s="27" t="e">
        <f>MIK56/Справочно!MIJ$5*1000000</f>
        <v>#DIV/0!</v>
      </c>
      <c r="MIL57" s="27" t="e">
        <f>MIL56/Справочно!MIK$5*1000000</f>
        <v>#DIV/0!</v>
      </c>
      <c r="MIM57" s="27" t="e">
        <f>MIM56/Справочно!MIL$5*1000000</f>
        <v>#DIV/0!</v>
      </c>
      <c r="MIN57" s="27" t="e">
        <f>MIN56/Справочно!MIM$5*1000000</f>
        <v>#DIV/0!</v>
      </c>
      <c r="MIO57" s="27" t="e">
        <f>MIO56/Справочно!MIN$5*1000000</f>
        <v>#DIV/0!</v>
      </c>
      <c r="MIP57" s="27" t="e">
        <f>MIP56/Справочно!MIO$5*1000000</f>
        <v>#DIV/0!</v>
      </c>
      <c r="MIQ57" s="27" t="e">
        <f>MIQ56/Справочно!MIP$5*1000000</f>
        <v>#DIV/0!</v>
      </c>
      <c r="MIR57" s="27" t="e">
        <f>MIR56/Справочно!MIQ$5*1000000</f>
        <v>#DIV/0!</v>
      </c>
      <c r="MIS57" s="27" t="e">
        <f>MIS56/Справочно!MIR$5*1000000</f>
        <v>#DIV/0!</v>
      </c>
      <c r="MIT57" s="27" t="e">
        <f>MIT56/Справочно!MIS$5*1000000</f>
        <v>#DIV/0!</v>
      </c>
      <c r="MIU57" s="27" t="e">
        <f>MIU56/Справочно!MIT$5*1000000</f>
        <v>#DIV/0!</v>
      </c>
      <c r="MIV57" s="27" t="e">
        <f>MIV56/Справочно!MIU$5*1000000</f>
        <v>#DIV/0!</v>
      </c>
      <c r="MIW57" s="27" t="e">
        <f>MIW56/Справочно!MIV$5*1000000</f>
        <v>#DIV/0!</v>
      </c>
      <c r="MIX57" s="27" t="e">
        <f>MIX56/Справочно!MIW$5*1000000</f>
        <v>#DIV/0!</v>
      </c>
      <c r="MIY57" s="27" t="e">
        <f>MIY56/Справочно!MIX$5*1000000</f>
        <v>#DIV/0!</v>
      </c>
      <c r="MIZ57" s="27" t="e">
        <f>MIZ56/Справочно!MIY$5*1000000</f>
        <v>#DIV/0!</v>
      </c>
      <c r="MJA57" s="27" t="e">
        <f>MJA56/Справочно!MIZ$5*1000000</f>
        <v>#DIV/0!</v>
      </c>
      <c r="MJB57" s="27" t="e">
        <f>MJB56/Справочно!MJA$5*1000000</f>
        <v>#DIV/0!</v>
      </c>
      <c r="MJC57" s="27" t="e">
        <f>MJC56/Справочно!MJB$5*1000000</f>
        <v>#DIV/0!</v>
      </c>
      <c r="MJD57" s="27" t="e">
        <f>MJD56/Справочно!MJC$5*1000000</f>
        <v>#DIV/0!</v>
      </c>
      <c r="MJE57" s="27" t="e">
        <f>MJE56/Справочно!MJD$5*1000000</f>
        <v>#DIV/0!</v>
      </c>
      <c r="MJF57" s="27" t="e">
        <f>MJF56/Справочно!MJE$5*1000000</f>
        <v>#DIV/0!</v>
      </c>
      <c r="MJG57" s="27" t="e">
        <f>MJG56/Справочно!MJF$5*1000000</f>
        <v>#DIV/0!</v>
      </c>
      <c r="MJH57" s="27" t="e">
        <f>MJH56/Справочно!MJG$5*1000000</f>
        <v>#DIV/0!</v>
      </c>
      <c r="MJI57" s="27" t="e">
        <f>MJI56/Справочно!MJH$5*1000000</f>
        <v>#DIV/0!</v>
      </c>
      <c r="MJJ57" s="27" t="e">
        <f>MJJ56/Справочно!MJI$5*1000000</f>
        <v>#DIV/0!</v>
      </c>
      <c r="MJK57" s="27" t="e">
        <f>MJK56/Справочно!MJJ$5*1000000</f>
        <v>#DIV/0!</v>
      </c>
      <c r="MJL57" s="27" t="e">
        <f>MJL56/Справочно!MJK$5*1000000</f>
        <v>#DIV/0!</v>
      </c>
      <c r="MJM57" s="27" t="e">
        <f>MJM56/Справочно!MJL$5*1000000</f>
        <v>#DIV/0!</v>
      </c>
      <c r="MJN57" s="27" t="e">
        <f>MJN56/Справочно!MJM$5*1000000</f>
        <v>#DIV/0!</v>
      </c>
      <c r="MJO57" s="27" t="e">
        <f>MJO56/Справочно!MJN$5*1000000</f>
        <v>#DIV/0!</v>
      </c>
      <c r="MJP57" s="27" t="e">
        <f>MJP56/Справочно!MJO$5*1000000</f>
        <v>#DIV/0!</v>
      </c>
      <c r="MJQ57" s="27" t="e">
        <f>MJQ56/Справочно!MJP$5*1000000</f>
        <v>#DIV/0!</v>
      </c>
      <c r="MJR57" s="27" t="e">
        <f>MJR56/Справочно!MJQ$5*1000000</f>
        <v>#DIV/0!</v>
      </c>
      <c r="MJS57" s="27" t="e">
        <f>MJS56/Справочно!MJR$5*1000000</f>
        <v>#DIV/0!</v>
      </c>
      <c r="MJT57" s="27" t="e">
        <f>MJT56/Справочно!MJS$5*1000000</f>
        <v>#DIV/0!</v>
      </c>
      <c r="MJU57" s="27" t="e">
        <f>MJU56/Справочно!MJT$5*1000000</f>
        <v>#DIV/0!</v>
      </c>
      <c r="MJV57" s="27" t="e">
        <f>MJV56/Справочно!MJU$5*1000000</f>
        <v>#DIV/0!</v>
      </c>
      <c r="MJW57" s="27" t="e">
        <f>MJW56/Справочно!MJV$5*1000000</f>
        <v>#DIV/0!</v>
      </c>
      <c r="MJX57" s="27" t="e">
        <f>MJX56/Справочно!MJW$5*1000000</f>
        <v>#DIV/0!</v>
      </c>
      <c r="MJY57" s="27" t="e">
        <f>MJY56/Справочно!MJX$5*1000000</f>
        <v>#DIV/0!</v>
      </c>
      <c r="MJZ57" s="27" t="e">
        <f>MJZ56/Справочно!MJY$5*1000000</f>
        <v>#DIV/0!</v>
      </c>
      <c r="MKA57" s="27" t="e">
        <f>MKA56/Справочно!MJZ$5*1000000</f>
        <v>#DIV/0!</v>
      </c>
      <c r="MKB57" s="27" t="e">
        <f>MKB56/Справочно!MKA$5*1000000</f>
        <v>#DIV/0!</v>
      </c>
      <c r="MKC57" s="27" t="e">
        <f>MKC56/Справочно!MKB$5*1000000</f>
        <v>#DIV/0!</v>
      </c>
      <c r="MKD57" s="27" t="e">
        <f>MKD56/Справочно!MKC$5*1000000</f>
        <v>#DIV/0!</v>
      </c>
      <c r="MKE57" s="27" t="e">
        <f>MKE56/Справочно!MKD$5*1000000</f>
        <v>#DIV/0!</v>
      </c>
      <c r="MKF57" s="27" t="e">
        <f>MKF56/Справочно!MKE$5*1000000</f>
        <v>#DIV/0!</v>
      </c>
      <c r="MKG57" s="27" t="e">
        <f>MKG56/Справочно!MKF$5*1000000</f>
        <v>#DIV/0!</v>
      </c>
      <c r="MKH57" s="27" t="e">
        <f>MKH56/Справочно!MKG$5*1000000</f>
        <v>#DIV/0!</v>
      </c>
      <c r="MKI57" s="27" t="e">
        <f>MKI56/Справочно!MKH$5*1000000</f>
        <v>#DIV/0!</v>
      </c>
      <c r="MKJ57" s="27" t="e">
        <f>MKJ56/Справочно!MKI$5*1000000</f>
        <v>#DIV/0!</v>
      </c>
      <c r="MKK57" s="27" t="e">
        <f>MKK56/Справочно!MKJ$5*1000000</f>
        <v>#DIV/0!</v>
      </c>
      <c r="MKL57" s="27" t="e">
        <f>MKL56/Справочно!MKK$5*1000000</f>
        <v>#DIV/0!</v>
      </c>
      <c r="MKM57" s="27" t="e">
        <f>MKM56/Справочно!MKL$5*1000000</f>
        <v>#DIV/0!</v>
      </c>
      <c r="MKN57" s="27" t="e">
        <f>MKN56/Справочно!MKM$5*1000000</f>
        <v>#DIV/0!</v>
      </c>
      <c r="MKO57" s="27" t="e">
        <f>MKO56/Справочно!MKN$5*1000000</f>
        <v>#DIV/0!</v>
      </c>
      <c r="MKP57" s="27" t="e">
        <f>MKP56/Справочно!MKO$5*1000000</f>
        <v>#DIV/0!</v>
      </c>
      <c r="MKQ57" s="27" t="e">
        <f>MKQ56/Справочно!MKP$5*1000000</f>
        <v>#DIV/0!</v>
      </c>
      <c r="MKR57" s="27" t="e">
        <f>MKR56/Справочно!MKQ$5*1000000</f>
        <v>#DIV/0!</v>
      </c>
      <c r="MKS57" s="27" t="e">
        <f>MKS56/Справочно!MKR$5*1000000</f>
        <v>#DIV/0!</v>
      </c>
      <c r="MKT57" s="27" t="e">
        <f>MKT56/Справочно!MKS$5*1000000</f>
        <v>#DIV/0!</v>
      </c>
      <c r="MKU57" s="27" t="e">
        <f>MKU56/Справочно!MKT$5*1000000</f>
        <v>#DIV/0!</v>
      </c>
      <c r="MKV57" s="27" t="e">
        <f>MKV56/Справочно!MKU$5*1000000</f>
        <v>#DIV/0!</v>
      </c>
      <c r="MKW57" s="27" t="e">
        <f>MKW56/Справочно!MKV$5*1000000</f>
        <v>#DIV/0!</v>
      </c>
      <c r="MKX57" s="27" t="e">
        <f>MKX56/Справочно!MKW$5*1000000</f>
        <v>#DIV/0!</v>
      </c>
      <c r="MKY57" s="27" t="e">
        <f>MKY56/Справочно!MKX$5*1000000</f>
        <v>#DIV/0!</v>
      </c>
      <c r="MKZ57" s="27" t="e">
        <f>MKZ56/Справочно!MKY$5*1000000</f>
        <v>#DIV/0!</v>
      </c>
      <c r="MLA57" s="27" t="e">
        <f>MLA56/Справочно!MKZ$5*1000000</f>
        <v>#DIV/0!</v>
      </c>
      <c r="MLB57" s="27" t="e">
        <f>MLB56/Справочно!MLA$5*1000000</f>
        <v>#DIV/0!</v>
      </c>
      <c r="MLC57" s="27" t="e">
        <f>MLC56/Справочно!MLB$5*1000000</f>
        <v>#DIV/0!</v>
      </c>
      <c r="MLD57" s="27" t="e">
        <f>MLD56/Справочно!MLC$5*1000000</f>
        <v>#DIV/0!</v>
      </c>
      <c r="MLE57" s="27" t="e">
        <f>MLE56/Справочно!MLD$5*1000000</f>
        <v>#DIV/0!</v>
      </c>
      <c r="MLF57" s="27" t="e">
        <f>MLF56/Справочно!MLE$5*1000000</f>
        <v>#DIV/0!</v>
      </c>
      <c r="MLG57" s="27" t="e">
        <f>MLG56/Справочно!MLF$5*1000000</f>
        <v>#DIV/0!</v>
      </c>
      <c r="MLH57" s="27" t="e">
        <f>MLH56/Справочно!MLG$5*1000000</f>
        <v>#DIV/0!</v>
      </c>
      <c r="MLI57" s="27" t="e">
        <f>MLI56/Справочно!MLH$5*1000000</f>
        <v>#DIV/0!</v>
      </c>
      <c r="MLJ57" s="27" t="e">
        <f>MLJ56/Справочно!MLI$5*1000000</f>
        <v>#DIV/0!</v>
      </c>
      <c r="MLK57" s="27" t="e">
        <f>MLK56/Справочно!MLJ$5*1000000</f>
        <v>#DIV/0!</v>
      </c>
      <c r="MLL57" s="27" t="e">
        <f>MLL56/Справочно!MLK$5*1000000</f>
        <v>#DIV/0!</v>
      </c>
      <c r="MLM57" s="27" t="e">
        <f>MLM56/Справочно!MLL$5*1000000</f>
        <v>#DIV/0!</v>
      </c>
      <c r="MLN57" s="27" t="e">
        <f>MLN56/Справочно!MLM$5*1000000</f>
        <v>#DIV/0!</v>
      </c>
      <c r="MLO57" s="27" t="e">
        <f>MLO56/Справочно!MLN$5*1000000</f>
        <v>#DIV/0!</v>
      </c>
      <c r="MLP57" s="27" t="e">
        <f>MLP56/Справочно!MLO$5*1000000</f>
        <v>#DIV/0!</v>
      </c>
      <c r="MLQ57" s="27" t="e">
        <f>MLQ56/Справочно!MLP$5*1000000</f>
        <v>#DIV/0!</v>
      </c>
      <c r="MLR57" s="27" t="e">
        <f>MLR56/Справочно!MLQ$5*1000000</f>
        <v>#DIV/0!</v>
      </c>
      <c r="MLS57" s="27" t="e">
        <f>MLS56/Справочно!MLR$5*1000000</f>
        <v>#DIV/0!</v>
      </c>
      <c r="MLT57" s="27" t="e">
        <f>MLT56/Справочно!MLS$5*1000000</f>
        <v>#DIV/0!</v>
      </c>
      <c r="MLU57" s="27" t="e">
        <f>MLU56/Справочно!MLT$5*1000000</f>
        <v>#DIV/0!</v>
      </c>
      <c r="MLV57" s="27" t="e">
        <f>MLV56/Справочно!MLU$5*1000000</f>
        <v>#DIV/0!</v>
      </c>
      <c r="MLW57" s="27" t="e">
        <f>MLW56/Справочно!MLV$5*1000000</f>
        <v>#DIV/0!</v>
      </c>
      <c r="MLX57" s="27" t="e">
        <f>MLX56/Справочно!MLW$5*1000000</f>
        <v>#DIV/0!</v>
      </c>
      <c r="MLY57" s="27" t="e">
        <f>MLY56/Справочно!MLX$5*1000000</f>
        <v>#DIV/0!</v>
      </c>
      <c r="MLZ57" s="27" t="e">
        <f>MLZ56/Справочно!MLY$5*1000000</f>
        <v>#DIV/0!</v>
      </c>
      <c r="MMA57" s="27" t="e">
        <f>MMA56/Справочно!MLZ$5*1000000</f>
        <v>#DIV/0!</v>
      </c>
      <c r="MMB57" s="27" t="e">
        <f>MMB56/Справочно!MMA$5*1000000</f>
        <v>#DIV/0!</v>
      </c>
      <c r="MMC57" s="27" t="e">
        <f>MMC56/Справочно!MMB$5*1000000</f>
        <v>#DIV/0!</v>
      </c>
      <c r="MMD57" s="27" t="e">
        <f>MMD56/Справочно!MMC$5*1000000</f>
        <v>#DIV/0!</v>
      </c>
      <c r="MME57" s="27" t="e">
        <f>MME56/Справочно!MMD$5*1000000</f>
        <v>#DIV/0!</v>
      </c>
      <c r="MMF57" s="27" t="e">
        <f>MMF56/Справочно!MME$5*1000000</f>
        <v>#DIV/0!</v>
      </c>
      <c r="MMG57" s="27" t="e">
        <f>MMG56/Справочно!MMF$5*1000000</f>
        <v>#DIV/0!</v>
      </c>
      <c r="MMH57" s="27" t="e">
        <f>MMH56/Справочно!MMG$5*1000000</f>
        <v>#DIV/0!</v>
      </c>
      <c r="MMI57" s="27" t="e">
        <f>MMI56/Справочно!MMH$5*1000000</f>
        <v>#DIV/0!</v>
      </c>
      <c r="MMJ57" s="27" t="e">
        <f>MMJ56/Справочно!MMI$5*1000000</f>
        <v>#DIV/0!</v>
      </c>
      <c r="MMK57" s="27" t="e">
        <f>MMK56/Справочно!MMJ$5*1000000</f>
        <v>#DIV/0!</v>
      </c>
      <c r="MML57" s="27" t="e">
        <f>MML56/Справочно!MMK$5*1000000</f>
        <v>#DIV/0!</v>
      </c>
      <c r="MMM57" s="27" t="e">
        <f>MMM56/Справочно!MML$5*1000000</f>
        <v>#DIV/0!</v>
      </c>
      <c r="MMN57" s="27" t="e">
        <f>MMN56/Справочно!MMM$5*1000000</f>
        <v>#DIV/0!</v>
      </c>
      <c r="MMO57" s="27" t="e">
        <f>MMO56/Справочно!MMN$5*1000000</f>
        <v>#DIV/0!</v>
      </c>
      <c r="MMP57" s="27" t="e">
        <f>MMP56/Справочно!MMO$5*1000000</f>
        <v>#DIV/0!</v>
      </c>
      <c r="MMQ57" s="27" t="e">
        <f>MMQ56/Справочно!MMP$5*1000000</f>
        <v>#DIV/0!</v>
      </c>
      <c r="MMR57" s="27" t="e">
        <f>MMR56/Справочно!MMQ$5*1000000</f>
        <v>#DIV/0!</v>
      </c>
      <c r="MMS57" s="27" t="e">
        <f>MMS56/Справочно!MMR$5*1000000</f>
        <v>#DIV/0!</v>
      </c>
      <c r="MMT57" s="27" t="e">
        <f>MMT56/Справочно!MMS$5*1000000</f>
        <v>#DIV/0!</v>
      </c>
      <c r="MMU57" s="27" t="e">
        <f>MMU56/Справочно!MMT$5*1000000</f>
        <v>#DIV/0!</v>
      </c>
      <c r="MMV57" s="27" t="e">
        <f>MMV56/Справочно!MMU$5*1000000</f>
        <v>#DIV/0!</v>
      </c>
      <c r="MMW57" s="27" t="e">
        <f>MMW56/Справочно!MMV$5*1000000</f>
        <v>#DIV/0!</v>
      </c>
      <c r="MMX57" s="27" t="e">
        <f>MMX56/Справочно!MMW$5*1000000</f>
        <v>#DIV/0!</v>
      </c>
      <c r="MMY57" s="27" t="e">
        <f>MMY56/Справочно!MMX$5*1000000</f>
        <v>#DIV/0!</v>
      </c>
      <c r="MMZ57" s="27" t="e">
        <f>MMZ56/Справочно!MMY$5*1000000</f>
        <v>#DIV/0!</v>
      </c>
      <c r="MNA57" s="27" t="e">
        <f>MNA56/Справочно!MMZ$5*1000000</f>
        <v>#DIV/0!</v>
      </c>
      <c r="MNB57" s="27" t="e">
        <f>MNB56/Справочно!MNA$5*1000000</f>
        <v>#DIV/0!</v>
      </c>
      <c r="MNC57" s="27" t="e">
        <f>MNC56/Справочно!MNB$5*1000000</f>
        <v>#DIV/0!</v>
      </c>
      <c r="MND57" s="27" t="e">
        <f>MND56/Справочно!MNC$5*1000000</f>
        <v>#DIV/0!</v>
      </c>
      <c r="MNE57" s="27" t="e">
        <f>MNE56/Справочно!MND$5*1000000</f>
        <v>#DIV/0!</v>
      </c>
      <c r="MNF57" s="27" t="e">
        <f>MNF56/Справочно!MNE$5*1000000</f>
        <v>#DIV/0!</v>
      </c>
      <c r="MNG57" s="27" t="e">
        <f>MNG56/Справочно!MNF$5*1000000</f>
        <v>#DIV/0!</v>
      </c>
      <c r="MNH57" s="27" t="e">
        <f>MNH56/Справочно!MNG$5*1000000</f>
        <v>#DIV/0!</v>
      </c>
      <c r="MNI57" s="27" t="e">
        <f>MNI56/Справочно!MNH$5*1000000</f>
        <v>#DIV/0!</v>
      </c>
      <c r="MNJ57" s="27" t="e">
        <f>MNJ56/Справочно!MNI$5*1000000</f>
        <v>#DIV/0!</v>
      </c>
      <c r="MNK57" s="27" t="e">
        <f>MNK56/Справочно!MNJ$5*1000000</f>
        <v>#DIV/0!</v>
      </c>
      <c r="MNL57" s="27" t="e">
        <f>MNL56/Справочно!MNK$5*1000000</f>
        <v>#DIV/0!</v>
      </c>
      <c r="MNM57" s="27" t="e">
        <f>MNM56/Справочно!MNL$5*1000000</f>
        <v>#DIV/0!</v>
      </c>
      <c r="MNN57" s="27" t="e">
        <f>MNN56/Справочно!MNM$5*1000000</f>
        <v>#DIV/0!</v>
      </c>
      <c r="MNO57" s="27" t="e">
        <f>MNO56/Справочно!MNN$5*1000000</f>
        <v>#DIV/0!</v>
      </c>
      <c r="MNP57" s="27" t="e">
        <f>MNP56/Справочно!MNO$5*1000000</f>
        <v>#DIV/0!</v>
      </c>
      <c r="MNQ57" s="27" t="e">
        <f>MNQ56/Справочно!MNP$5*1000000</f>
        <v>#DIV/0!</v>
      </c>
      <c r="MNR57" s="27" t="e">
        <f>MNR56/Справочно!MNQ$5*1000000</f>
        <v>#DIV/0!</v>
      </c>
      <c r="MNS57" s="27" t="e">
        <f>MNS56/Справочно!MNR$5*1000000</f>
        <v>#DIV/0!</v>
      </c>
      <c r="MNT57" s="27" t="e">
        <f>MNT56/Справочно!MNS$5*1000000</f>
        <v>#DIV/0!</v>
      </c>
      <c r="MNU57" s="27" t="e">
        <f>MNU56/Справочно!MNT$5*1000000</f>
        <v>#DIV/0!</v>
      </c>
      <c r="MNV57" s="27" t="e">
        <f>MNV56/Справочно!MNU$5*1000000</f>
        <v>#DIV/0!</v>
      </c>
      <c r="MNW57" s="27" t="e">
        <f>MNW56/Справочно!MNV$5*1000000</f>
        <v>#DIV/0!</v>
      </c>
      <c r="MNX57" s="27" t="e">
        <f>MNX56/Справочно!MNW$5*1000000</f>
        <v>#DIV/0!</v>
      </c>
      <c r="MNY57" s="27" t="e">
        <f>MNY56/Справочно!MNX$5*1000000</f>
        <v>#DIV/0!</v>
      </c>
      <c r="MNZ57" s="27" t="e">
        <f>MNZ56/Справочно!MNY$5*1000000</f>
        <v>#DIV/0!</v>
      </c>
      <c r="MOA57" s="27" t="e">
        <f>MOA56/Справочно!MNZ$5*1000000</f>
        <v>#DIV/0!</v>
      </c>
      <c r="MOB57" s="27" t="e">
        <f>MOB56/Справочно!MOA$5*1000000</f>
        <v>#DIV/0!</v>
      </c>
      <c r="MOC57" s="27" t="e">
        <f>MOC56/Справочно!MOB$5*1000000</f>
        <v>#DIV/0!</v>
      </c>
      <c r="MOD57" s="27" t="e">
        <f>MOD56/Справочно!MOC$5*1000000</f>
        <v>#DIV/0!</v>
      </c>
      <c r="MOE57" s="27" t="e">
        <f>MOE56/Справочно!MOD$5*1000000</f>
        <v>#DIV/0!</v>
      </c>
      <c r="MOF57" s="27" t="e">
        <f>MOF56/Справочно!MOE$5*1000000</f>
        <v>#DIV/0!</v>
      </c>
      <c r="MOG57" s="27" t="e">
        <f>MOG56/Справочно!MOF$5*1000000</f>
        <v>#DIV/0!</v>
      </c>
      <c r="MOH57" s="27" t="e">
        <f>MOH56/Справочно!MOG$5*1000000</f>
        <v>#DIV/0!</v>
      </c>
      <c r="MOI57" s="27" t="e">
        <f>MOI56/Справочно!MOH$5*1000000</f>
        <v>#DIV/0!</v>
      </c>
      <c r="MOJ57" s="27" t="e">
        <f>MOJ56/Справочно!MOI$5*1000000</f>
        <v>#DIV/0!</v>
      </c>
      <c r="MOK57" s="27" t="e">
        <f>MOK56/Справочно!MOJ$5*1000000</f>
        <v>#DIV/0!</v>
      </c>
      <c r="MOL57" s="27" t="e">
        <f>MOL56/Справочно!MOK$5*1000000</f>
        <v>#DIV/0!</v>
      </c>
      <c r="MOM57" s="27" t="e">
        <f>MOM56/Справочно!MOL$5*1000000</f>
        <v>#DIV/0!</v>
      </c>
      <c r="MON57" s="27" t="e">
        <f>MON56/Справочно!MOM$5*1000000</f>
        <v>#DIV/0!</v>
      </c>
      <c r="MOO57" s="27" t="e">
        <f>MOO56/Справочно!MON$5*1000000</f>
        <v>#DIV/0!</v>
      </c>
      <c r="MOP57" s="27" t="e">
        <f>MOP56/Справочно!MOO$5*1000000</f>
        <v>#DIV/0!</v>
      </c>
      <c r="MOQ57" s="27" t="e">
        <f>MOQ56/Справочно!MOP$5*1000000</f>
        <v>#DIV/0!</v>
      </c>
      <c r="MOR57" s="27" t="e">
        <f>MOR56/Справочно!MOQ$5*1000000</f>
        <v>#DIV/0!</v>
      </c>
      <c r="MOS57" s="27" t="e">
        <f>MOS56/Справочно!MOR$5*1000000</f>
        <v>#DIV/0!</v>
      </c>
      <c r="MOT57" s="27" t="e">
        <f>MOT56/Справочно!MOS$5*1000000</f>
        <v>#DIV/0!</v>
      </c>
      <c r="MOU57" s="27" t="e">
        <f>MOU56/Справочно!MOT$5*1000000</f>
        <v>#DIV/0!</v>
      </c>
      <c r="MOV57" s="27" t="e">
        <f>MOV56/Справочно!MOU$5*1000000</f>
        <v>#DIV/0!</v>
      </c>
      <c r="MOW57" s="27" t="e">
        <f>MOW56/Справочно!MOV$5*1000000</f>
        <v>#DIV/0!</v>
      </c>
      <c r="MOX57" s="27" t="e">
        <f>MOX56/Справочно!MOW$5*1000000</f>
        <v>#DIV/0!</v>
      </c>
      <c r="MOY57" s="27" t="e">
        <f>MOY56/Справочно!MOX$5*1000000</f>
        <v>#DIV/0!</v>
      </c>
      <c r="MOZ57" s="27" t="e">
        <f>MOZ56/Справочно!MOY$5*1000000</f>
        <v>#DIV/0!</v>
      </c>
      <c r="MPA57" s="27" t="e">
        <f>MPA56/Справочно!MOZ$5*1000000</f>
        <v>#DIV/0!</v>
      </c>
      <c r="MPB57" s="27" t="e">
        <f>MPB56/Справочно!MPA$5*1000000</f>
        <v>#DIV/0!</v>
      </c>
      <c r="MPC57" s="27" t="e">
        <f>MPC56/Справочно!MPB$5*1000000</f>
        <v>#DIV/0!</v>
      </c>
      <c r="MPD57" s="27" t="e">
        <f>MPD56/Справочно!MPC$5*1000000</f>
        <v>#DIV/0!</v>
      </c>
      <c r="MPE57" s="27" t="e">
        <f>MPE56/Справочно!MPD$5*1000000</f>
        <v>#DIV/0!</v>
      </c>
      <c r="MPF57" s="27" t="e">
        <f>MPF56/Справочно!MPE$5*1000000</f>
        <v>#DIV/0!</v>
      </c>
      <c r="MPG57" s="27" t="e">
        <f>MPG56/Справочно!MPF$5*1000000</f>
        <v>#DIV/0!</v>
      </c>
      <c r="MPH57" s="27" t="e">
        <f>MPH56/Справочно!MPG$5*1000000</f>
        <v>#DIV/0!</v>
      </c>
      <c r="MPI57" s="27" t="e">
        <f>MPI56/Справочно!MPH$5*1000000</f>
        <v>#DIV/0!</v>
      </c>
      <c r="MPJ57" s="27" t="e">
        <f>MPJ56/Справочно!MPI$5*1000000</f>
        <v>#DIV/0!</v>
      </c>
      <c r="MPK57" s="27" t="e">
        <f>MPK56/Справочно!MPJ$5*1000000</f>
        <v>#DIV/0!</v>
      </c>
      <c r="MPL57" s="27" t="e">
        <f>MPL56/Справочно!MPK$5*1000000</f>
        <v>#DIV/0!</v>
      </c>
      <c r="MPM57" s="27" t="e">
        <f>MPM56/Справочно!MPL$5*1000000</f>
        <v>#DIV/0!</v>
      </c>
      <c r="MPN57" s="27" t="e">
        <f>MPN56/Справочно!MPM$5*1000000</f>
        <v>#DIV/0!</v>
      </c>
      <c r="MPO57" s="27" t="e">
        <f>MPO56/Справочно!MPN$5*1000000</f>
        <v>#DIV/0!</v>
      </c>
      <c r="MPP57" s="27" t="e">
        <f>MPP56/Справочно!MPO$5*1000000</f>
        <v>#DIV/0!</v>
      </c>
      <c r="MPQ57" s="27" t="e">
        <f>MPQ56/Справочно!MPP$5*1000000</f>
        <v>#DIV/0!</v>
      </c>
      <c r="MPR57" s="27" t="e">
        <f>MPR56/Справочно!MPQ$5*1000000</f>
        <v>#DIV/0!</v>
      </c>
      <c r="MPS57" s="27" t="e">
        <f>MPS56/Справочно!MPR$5*1000000</f>
        <v>#DIV/0!</v>
      </c>
      <c r="MPT57" s="27" t="e">
        <f>MPT56/Справочно!MPS$5*1000000</f>
        <v>#DIV/0!</v>
      </c>
      <c r="MPU57" s="27" t="e">
        <f>MPU56/Справочно!MPT$5*1000000</f>
        <v>#DIV/0!</v>
      </c>
      <c r="MPV57" s="27" t="e">
        <f>MPV56/Справочно!MPU$5*1000000</f>
        <v>#DIV/0!</v>
      </c>
      <c r="MPW57" s="27" t="e">
        <f>MPW56/Справочно!MPV$5*1000000</f>
        <v>#DIV/0!</v>
      </c>
      <c r="MPX57" s="27" t="e">
        <f>MPX56/Справочно!MPW$5*1000000</f>
        <v>#DIV/0!</v>
      </c>
      <c r="MPY57" s="27" t="e">
        <f>MPY56/Справочно!MPX$5*1000000</f>
        <v>#DIV/0!</v>
      </c>
      <c r="MPZ57" s="27" t="e">
        <f>MPZ56/Справочно!MPY$5*1000000</f>
        <v>#DIV/0!</v>
      </c>
      <c r="MQA57" s="27" t="e">
        <f>MQA56/Справочно!MPZ$5*1000000</f>
        <v>#DIV/0!</v>
      </c>
      <c r="MQB57" s="27" t="e">
        <f>MQB56/Справочно!MQA$5*1000000</f>
        <v>#DIV/0!</v>
      </c>
      <c r="MQC57" s="27" t="e">
        <f>MQC56/Справочно!MQB$5*1000000</f>
        <v>#DIV/0!</v>
      </c>
      <c r="MQD57" s="27" t="e">
        <f>MQD56/Справочно!MQC$5*1000000</f>
        <v>#DIV/0!</v>
      </c>
      <c r="MQE57" s="27" t="e">
        <f>MQE56/Справочно!MQD$5*1000000</f>
        <v>#DIV/0!</v>
      </c>
      <c r="MQF57" s="27" t="e">
        <f>MQF56/Справочно!MQE$5*1000000</f>
        <v>#DIV/0!</v>
      </c>
      <c r="MQG57" s="27" t="e">
        <f>MQG56/Справочно!MQF$5*1000000</f>
        <v>#DIV/0!</v>
      </c>
      <c r="MQH57" s="27" t="e">
        <f>MQH56/Справочно!MQG$5*1000000</f>
        <v>#DIV/0!</v>
      </c>
      <c r="MQI57" s="27" t="e">
        <f>MQI56/Справочно!MQH$5*1000000</f>
        <v>#DIV/0!</v>
      </c>
      <c r="MQJ57" s="27" t="e">
        <f>MQJ56/Справочно!MQI$5*1000000</f>
        <v>#DIV/0!</v>
      </c>
      <c r="MQK57" s="27" t="e">
        <f>MQK56/Справочно!MQJ$5*1000000</f>
        <v>#DIV/0!</v>
      </c>
      <c r="MQL57" s="27" t="e">
        <f>MQL56/Справочно!MQK$5*1000000</f>
        <v>#DIV/0!</v>
      </c>
      <c r="MQM57" s="27" t="e">
        <f>MQM56/Справочно!MQL$5*1000000</f>
        <v>#DIV/0!</v>
      </c>
      <c r="MQN57" s="27" t="e">
        <f>MQN56/Справочно!MQM$5*1000000</f>
        <v>#DIV/0!</v>
      </c>
      <c r="MQO57" s="27" t="e">
        <f>MQO56/Справочно!MQN$5*1000000</f>
        <v>#DIV/0!</v>
      </c>
      <c r="MQP57" s="27" t="e">
        <f>MQP56/Справочно!MQO$5*1000000</f>
        <v>#DIV/0!</v>
      </c>
      <c r="MQQ57" s="27" t="e">
        <f>MQQ56/Справочно!MQP$5*1000000</f>
        <v>#DIV/0!</v>
      </c>
      <c r="MQR57" s="27" t="e">
        <f>MQR56/Справочно!MQQ$5*1000000</f>
        <v>#DIV/0!</v>
      </c>
      <c r="MQS57" s="27" t="e">
        <f>MQS56/Справочно!MQR$5*1000000</f>
        <v>#DIV/0!</v>
      </c>
      <c r="MQT57" s="27" t="e">
        <f>MQT56/Справочно!MQS$5*1000000</f>
        <v>#DIV/0!</v>
      </c>
      <c r="MQU57" s="27" t="e">
        <f>MQU56/Справочно!MQT$5*1000000</f>
        <v>#DIV/0!</v>
      </c>
      <c r="MQV57" s="27" t="e">
        <f>MQV56/Справочно!MQU$5*1000000</f>
        <v>#DIV/0!</v>
      </c>
      <c r="MQW57" s="27" t="e">
        <f>MQW56/Справочно!MQV$5*1000000</f>
        <v>#DIV/0!</v>
      </c>
      <c r="MQX57" s="27" t="e">
        <f>MQX56/Справочно!MQW$5*1000000</f>
        <v>#DIV/0!</v>
      </c>
      <c r="MQY57" s="27" t="e">
        <f>MQY56/Справочно!MQX$5*1000000</f>
        <v>#DIV/0!</v>
      </c>
      <c r="MQZ57" s="27" t="e">
        <f>MQZ56/Справочно!MQY$5*1000000</f>
        <v>#DIV/0!</v>
      </c>
      <c r="MRA57" s="27" t="e">
        <f>MRA56/Справочно!MQZ$5*1000000</f>
        <v>#DIV/0!</v>
      </c>
      <c r="MRB57" s="27" t="e">
        <f>MRB56/Справочно!MRA$5*1000000</f>
        <v>#DIV/0!</v>
      </c>
      <c r="MRC57" s="27" t="e">
        <f>MRC56/Справочно!MRB$5*1000000</f>
        <v>#DIV/0!</v>
      </c>
      <c r="MRD57" s="27" t="e">
        <f>MRD56/Справочно!MRC$5*1000000</f>
        <v>#DIV/0!</v>
      </c>
      <c r="MRE57" s="27" t="e">
        <f>MRE56/Справочно!MRD$5*1000000</f>
        <v>#DIV/0!</v>
      </c>
      <c r="MRF57" s="27" t="e">
        <f>MRF56/Справочно!MRE$5*1000000</f>
        <v>#DIV/0!</v>
      </c>
      <c r="MRG57" s="27" t="e">
        <f>MRG56/Справочно!MRF$5*1000000</f>
        <v>#DIV/0!</v>
      </c>
      <c r="MRH57" s="27" t="e">
        <f>MRH56/Справочно!MRG$5*1000000</f>
        <v>#DIV/0!</v>
      </c>
      <c r="MRI57" s="27" t="e">
        <f>MRI56/Справочно!MRH$5*1000000</f>
        <v>#DIV/0!</v>
      </c>
      <c r="MRJ57" s="27" t="e">
        <f>MRJ56/Справочно!MRI$5*1000000</f>
        <v>#DIV/0!</v>
      </c>
      <c r="MRK57" s="27" t="e">
        <f>MRK56/Справочно!MRJ$5*1000000</f>
        <v>#DIV/0!</v>
      </c>
      <c r="MRL57" s="27" t="e">
        <f>MRL56/Справочно!MRK$5*1000000</f>
        <v>#DIV/0!</v>
      </c>
      <c r="MRM57" s="27" t="e">
        <f>MRM56/Справочно!MRL$5*1000000</f>
        <v>#DIV/0!</v>
      </c>
      <c r="MRN57" s="27" t="e">
        <f>MRN56/Справочно!MRM$5*1000000</f>
        <v>#DIV/0!</v>
      </c>
      <c r="MRO57" s="27" t="e">
        <f>MRO56/Справочно!MRN$5*1000000</f>
        <v>#DIV/0!</v>
      </c>
      <c r="MRP57" s="27" t="e">
        <f>MRP56/Справочно!MRO$5*1000000</f>
        <v>#DIV/0!</v>
      </c>
      <c r="MRQ57" s="27" t="e">
        <f>MRQ56/Справочно!MRP$5*1000000</f>
        <v>#DIV/0!</v>
      </c>
      <c r="MRR57" s="27" t="e">
        <f>MRR56/Справочно!MRQ$5*1000000</f>
        <v>#DIV/0!</v>
      </c>
      <c r="MRS57" s="27" t="e">
        <f>MRS56/Справочно!MRR$5*1000000</f>
        <v>#DIV/0!</v>
      </c>
      <c r="MRT57" s="27" t="e">
        <f>MRT56/Справочно!MRS$5*1000000</f>
        <v>#DIV/0!</v>
      </c>
      <c r="MRU57" s="27" t="e">
        <f>MRU56/Справочно!MRT$5*1000000</f>
        <v>#DIV/0!</v>
      </c>
      <c r="MRV57" s="27" t="e">
        <f>MRV56/Справочно!MRU$5*1000000</f>
        <v>#DIV/0!</v>
      </c>
      <c r="MRW57" s="27" t="e">
        <f>MRW56/Справочно!MRV$5*1000000</f>
        <v>#DIV/0!</v>
      </c>
      <c r="MRX57" s="27" t="e">
        <f>MRX56/Справочно!MRW$5*1000000</f>
        <v>#DIV/0!</v>
      </c>
      <c r="MRY57" s="27" t="e">
        <f>MRY56/Справочно!MRX$5*1000000</f>
        <v>#DIV/0!</v>
      </c>
      <c r="MRZ57" s="27" t="e">
        <f>MRZ56/Справочно!MRY$5*1000000</f>
        <v>#DIV/0!</v>
      </c>
      <c r="MSA57" s="27" t="e">
        <f>MSA56/Справочно!MRZ$5*1000000</f>
        <v>#DIV/0!</v>
      </c>
      <c r="MSB57" s="27" t="e">
        <f>MSB56/Справочно!MSA$5*1000000</f>
        <v>#DIV/0!</v>
      </c>
      <c r="MSC57" s="27" t="e">
        <f>MSC56/Справочно!MSB$5*1000000</f>
        <v>#DIV/0!</v>
      </c>
      <c r="MSD57" s="27" t="e">
        <f>MSD56/Справочно!MSC$5*1000000</f>
        <v>#DIV/0!</v>
      </c>
      <c r="MSE57" s="27" t="e">
        <f>MSE56/Справочно!MSD$5*1000000</f>
        <v>#DIV/0!</v>
      </c>
      <c r="MSF57" s="27" t="e">
        <f>MSF56/Справочно!MSE$5*1000000</f>
        <v>#DIV/0!</v>
      </c>
      <c r="MSG57" s="27" t="e">
        <f>MSG56/Справочно!MSF$5*1000000</f>
        <v>#DIV/0!</v>
      </c>
      <c r="MSH57" s="27" t="e">
        <f>MSH56/Справочно!MSG$5*1000000</f>
        <v>#DIV/0!</v>
      </c>
      <c r="MSI57" s="27" t="e">
        <f>MSI56/Справочно!MSH$5*1000000</f>
        <v>#DIV/0!</v>
      </c>
      <c r="MSJ57" s="27" t="e">
        <f>MSJ56/Справочно!MSI$5*1000000</f>
        <v>#DIV/0!</v>
      </c>
      <c r="MSK57" s="27" t="e">
        <f>MSK56/Справочно!MSJ$5*1000000</f>
        <v>#DIV/0!</v>
      </c>
      <c r="MSL57" s="27" t="e">
        <f>MSL56/Справочно!MSK$5*1000000</f>
        <v>#DIV/0!</v>
      </c>
      <c r="MSM57" s="27" t="e">
        <f>MSM56/Справочно!MSL$5*1000000</f>
        <v>#DIV/0!</v>
      </c>
      <c r="MSN57" s="27" t="e">
        <f>MSN56/Справочно!MSM$5*1000000</f>
        <v>#DIV/0!</v>
      </c>
      <c r="MSO57" s="27" t="e">
        <f>MSO56/Справочно!MSN$5*1000000</f>
        <v>#DIV/0!</v>
      </c>
      <c r="MSP57" s="27" t="e">
        <f>MSP56/Справочно!MSO$5*1000000</f>
        <v>#DIV/0!</v>
      </c>
      <c r="MSQ57" s="27" t="e">
        <f>MSQ56/Справочно!MSP$5*1000000</f>
        <v>#DIV/0!</v>
      </c>
      <c r="MSR57" s="27" t="e">
        <f>MSR56/Справочно!MSQ$5*1000000</f>
        <v>#DIV/0!</v>
      </c>
      <c r="MSS57" s="27" t="e">
        <f>MSS56/Справочно!MSR$5*1000000</f>
        <v>#DIV/0!</v>
      </c>
      <c r="MST57" s="27" t="e">
        <f>MST56/Справочно!MSS$5*1000000</f>
        <v>#DIV/0!</v>
      </c>
      <c r="MSU57" s="27" t="e">
        <f>MSU56/Справочно!MST$5*1000000</f>
        <v>#DIV/0!</v>
      </c>
      <c r="MSV57" s="27" t="e">
        <f>MSV56/Справочно!MSU$5*1000000</f>
        <v>#DIV/0!</v>
      </c>
      <c r="MSW57" s="27" t="e">
        <f>MSW56/Справочно!MSV$5*1000000</f>
        <v>#DIV/0!</v>
      </c>
      <c r="MSX57" s="27" t="e">
        <f>MSX56/Справочно!MSW$5*1000000</f>
        <v>#DIV/0!</v>
      </c>
      <c r="MSY57" s="27" t="e">
        <f>MSY56/Справочно!MSX$5*1000000</f>
        <v>#DIV/0!</v>
      </c>
      <c r="MSZ57" s="27" t="e">
        <f>MSZ56/Справочно!MSY$5*1000000</f>
        <v>#DIV/0!</v>
      </c>
      <c r="MTA57" s="27" t="e">
        <f>MTA56/Справочно!MSZ$5*1000000</f>
        <v>#DIV/0!</v>
      </c>
      <c r="MTB57" s="27" t="e">
        <f>MTB56/Справочно!MTA$5*1000000</f>
        <v>#DIV/0!</v>
      </c>
      <c r="MTC57" s="27" t="e">
        <f>MTC56/Справочно!MTB$5*1000000</f>
        <v>#DIV/0!</v>
      </c>
      <c r="MTD57" s="27" t="e">
        <f>MTD56/Справочно!MTC$5*1000000</f>
        <v>#DIV/0!</v>
      </c>
      <c r="MTE57" s="27" t="e">
        <f>MTE56/Справочно!MTD$5*1000000</f>
        <v>#DIV/0!</v>
      </c>
      <c r="MTF57" s="27" t="e">
        <f>MTF56/Справочно!MTE$5*1000000</f>
        <v>#DIV/0!</v>
      </c>
      <c r="MTG57" s="27" t="e">
        <f>MTG56/Справочно!MTF$5*1000000</f>
        <v>#DIV/0!</v>
      </c>
      <c r="MTH57" s="27" t="e">
        <f>MTH56/Справочно!MTG$5*1000000</f>
        <v>#DIV/0!</v>
      </c>
      <c r="MTI57" s="27" t="e">
        <f>MTI56/Справочно!MTH$5*1000000</f>
        <v>#DIV/0!</v>
      </c>
      <c r="MTJ57" s="27" t="e">
        <f>MTJ56/Справочно!MTI$5*1000000</f>
        <v>#DIV/0!</v>
      </c>
      <c r="MTK57" s="27" t="e">
        <f>MTK56/Справочно!MTJ$5*1000000</f>
        <v>#DIV/0!</v>
      </c>
      <c r="MTL57" s="27" t="e">
        <f>MTL56/Справочно!MTK$5*1000000</f>
        <v>#DIV/0!</v>
      </c>
      <c r="MTM57" s="27" t="e">
        <f>MTM56/Справочно!MTL$5*1000000</f>
        <v>#DIV/0!</v>
      </c>
      <c r="MTN57" s="27" t="e">
        <f>MTN56/Справочно!MTM$5*1000000</f>
        <v>#DIV/0!</v>
      </c>
      <c r="MTO57" s="27" t="e">
        <f>MTO56/Справочно!MTN$5*1000000</f>
        <v>#DIV/0!</v>
      </c>
      <c r="MTP57" s="27" t="e">
        <f>MTP56/Справочно!MTO$5*1000000</f>
        <v>#DIV/0!</v>
      </c>
      <c r="MTQ57" s="27" t="e">
        <f>MTQ56/Справочно!MTP$5*1000000</f>
        <v>#DIV/0!</v>
      </c>
      <c r="MTR57" s="27" t="e">
        <f>MTR56/Справочно!MTQ$5*1000000</f>
        <v>#DIV/0!</v>
      </c>
      <c r="MTS57" s="27" t="e">
        <f>MTS56/Справочно!MTR$5*1000000</f>
        <v>#DIV/0!</v>
      </c>
      <c r="MTT57" s="27" t="e">
        <f>MTT56/Справочно!MTS$5*1000000</f>
        <v>#DIV/0!</v>
      </c>
      <c r="MTU57" s="27" t="e">
        <f>MTU56/Справочно!MTT$5*1000000</f>
        <v>#DIV/0!</v>
      </c>
      <c r="MTV57" s="27" t="e">
        <f>MTV56/Справочно!MTU$5*1000000</f>
        <v>#DIV/0!</v>
      </c>
      <c r="MTW57" s="27" t="e">
        <f>MTW56/Справочно!MTV$5*1000000</f>
        <v>#DIV/0!</v>
      </c>
      <c r="MTX57" s="27" t="e">
        <f>MTX56/Справочно!MTW$5*1000000</f>
        <v>#DIV/0!</v>
      </c>
      <c r="MTY57" s="27" t="e">
        <f>MTY56/Справочно!MTX$5*1000000</f>
        <v>#DIV/0!</v>
      </c>
      <c r="MTZ57" s="27" t="e">
        <f>MTZ56/Справочно!MTY$5*1000000</f>
        <v>#DIV/0!</v>
      </c>
      <c r="MUA57" s="27" t="e">
        <f>MUA56/Справочно!MTZ$5*1000000</f>
        <v>#DIV/0!</v>
      </c>
      <c r="MUB57" s="27" t="e">
        <f>MUB56/Справочно!MUA$5*1000000</f>
        <v>#DIV/0!</v>
      </c>
      <c r="MUC57" s="27" t="e">
        <f>MUC56/Справочно!MUB$5*1000000</f>
        <v>#DIV/0!</v>
      </c>
      <c r="MUD57" s="27" t="e">
        <f>MUD56/Справочно!MUC$5*1000000</f>
        <v>#DIV/0!</v>
      </c>
      <c r="MUE57" s="27" t="e">
        <f>MUE56/Справочно!MUD$5*1000000</f>
        <v>#DIV/0!</v>
      </c>
      <c r="MUF57" s="27" t="e">
        <f>MUF56/Справочно!MUE$5*1000000</f>
        <v>#DIV/0!</v>
      </c>
      <c r="MUG57" s="27" t="e">
        <f>MUG56/Справочно!MUF$5*1000000</f>
        <v>#DIV/0!</v>
      </c>
      <c r="MUH57" s="27" t="e">
        <f>MUH56/Справочно!MUG$5*1000000</f>
        <v>#DIV/0!</v>
      </c>
      <c r="MUI57" s="27" t="e">
        <f>MUI56/Справочно!MUH$5*1000000</f>
        <v>#DIV/0!</v>
      </c>
      <c r="MUJ57" s="27" t="e">
        <f>MUJ56/Справочно!MUI$5*1000000</f>
        <v>#DIV/0!</v>
      </c>
      <c r="MUK57" s="27" t="e">
        <f>MUK56/Справочно!MUJ$5*1000000</f>
        <v>#DIV/0!</v>
      </c>
      <c r="MUL57" s="27" t="e">
        <f>MUL56/Справочно!MUK$5*1000000</f>
        <v>#DIV/0!</v>
      </c>
      <c r="MUM57" s="27" t="e">
        <f>MUM56/Справочно!MUL$5*1000000</f>
        <v>#DIV/0!</v>
      </c>
      <c r="MUN57" s="27" t="e">
        <f>MUN56/Справочно!MUM$5*1000000</f>
        <v>#DIV/0!</v>
      </c>
      <c r="MUO57" s="27" t="e">
        <f>MUO56/Справочно!MUN$5*1000000</f>
        <v>#DIV/0!</v>
      </c>
      <c r="MUP57" s="27" t="e">
        <f>MUP56/Справочно!MUO$5*1000000</f>
        <v>#DIV/0!</v>
      </c>
      <c r="MUQ57" s="27" t="e">
        <f>MUQ56/Справочно!MUP$5*1000000</f>
        <v>#DIV/0!</v>
      </c>
      <c r="MUR57" s="27" t="e">
        <f>MUR56/Справочно!MUQ$5*1000000</f>
        <v>#DIV/0!</v>
      </c>
      <c r="MUS57" s="27" t="e">
        <f>MUS56/Справочно!MUR$5*1000000</f>
        <v>#DIV/0!</v>
      </c>
      <c r="MUT57" s="27" t="e">
        <f>MUT56/Справочно!MUS$5*1000000</f>
        <v>#DIV/0!</v>
      </c>
      <c r="MUU57" s="27" t="e">
        <f>MUU56/Справочно!MUT$5*1000000</f>
        <v>#DIV/0!</v>
      </c>
      <c r="MUV57" s="27" t="e">
        <f>MUV56/Справочно!MUU$5*1000000</f>
        <v>#DIV/0!</v>
      </c>
      <c r="MUW57" s="27" t="e">
        <f>MUW56/Справочно!MUV$5*1000000</f>
        <v>#DIV/0!</v>
      </c>
      <c r="MUX57" s="27" t="e">
        <f>MUX56/Справочно!MUW$5*1000000</f>
        <v>#DIV/0!</v>
      </c>
      <c r="MUY57" s="27" t="e">
        <f>MUY56/Справочно!MUX$5*1000000</f>
        <v>#DIV/0!</v>
      </c>
      <c r="MUZ57" s="27" t="e">
        <f>MUZ56/Справочно!MUY$5*1000000</f>
        <v>#DIV/0!</v>
      </c>
      <c r="MVA57" s="27" t="e">
        <f>MVA56/Справочно!MUZ$5*1000000</f>
        <v>#DIV/0!</v>
      </c>
      <c r="MVB57" s="27" t="e">
        <f>MVB56/Справочно!MVA$5*1000000</f>
        <v>#DIV/0!</v>
      </c>
      <c r="MVC57" s="27" t="e">
        <f>MVC56/Справочно!MVB$5*1000000</f>
        <v>#DIV/0!</v>
      </c>
      <c r="MVD57" s="27" t="e">
        <f>MVD56/Справочно!MVC$5*1000000</f>
        <v>#DIV/0!</v>
      </c>
      <c r="MVE57" s="27" t="e">
        <f>MVE56/Справочно!MVD$5*1000000</f>
        <v>#DIV/0!</v>
      </c>
      <c r="MVF57" s="27" t="e">
        <f>MVF56/Справочно!MVE$5*1000000</f>
        <v>#DIV/0!</v>
      </c>
      <c r="MVG57" s="27" t="e">
        <f>MVG56/Справочно!MVF$5*1000000</f>
        <v>#DIV/0!</v>
      </c>
      <c r="MVH57" s="27" t="e">
        <f>MVH56/Справочно!MVG$5*1000000</f>
        <v>#DIV/0!</v>
      </c>
      <c r="MVI57" s="27" t="e">
        <f>MVI56/Справочно!MVH$5*1000000</f>
        <v>#DIV/0!</v>
      </c>
      <c r="MVJ57" s="27" t="e">
        <f>MVJ56/Справочно!MVI$5*1000000</f>
        <v>#DIV/0!</v>
      </c>
      <c r="MVK57" s="27" t="e">
        <f>MVK56/Справочно!MVJ$5*1000000</f>
        <v>#DIV/0!</v>
      </c>
      <c r="MVL57" s="27" t="e">
        <f>MVL56/Справочно!MVK$5*1000000</f>
        <v>#DIV/0!</v>
      </c>
      <c r="MVM57" s="27" t="e">
        <f>MVM56/Справочно!MVL$5*1000000</f>
        <v>#DIV/0!</v>
      </c>
      <c r="MVN57" s="27" t="e">
        <f>MVN56/Справочно!MVM$5*1000000</f>
        <v>#DIV/0!</v>
      </c>
      <c r="MVO57" s="27" t="e">
        <f>MVO56/Справочно!MVN$5*1000000</f>
        <v>#DIV/0!</v>
      </c>
      <c r="MVP57" s="27" t="e">
        <f>MVP56/Справочно!MVO$5*1000000</f>
        <v>#DIV/0!</v>
      </c>
      <c r="MVQ57" s="27" t="e">
        <f>MVQ56/Справочно!MVP$5*1000000</f>
        <v>#DIV/0!</v>
      </c>
      <c r="MVR57" s="27" t="e">
        <f>MVR56/Справочно!MVQ$5*1000000</f>
        <v>#DIV/0!</v>
      </c>
      <c r="MVS57" s="27" t="e">
        <f>MVS56/Справочно!MVR$5*1000000</f>
        <v>#DIV/0!</v>
      </c>
      <c r="MVT57" s="27" t="e">
        <f>MVT56/Справочно!MVS$5*1000000</f>
        <v>#DIV/0!</v>
      </c>
      <c r="MVU57" s="27" t="e">
        <f>MVU56/Справочно!MVT$5*1000000</f>
        <v>#DIV/0!</v>
      </c>
      <c r="MVV57" s="27" t="e">
        <f>MVV56/Справочно!MVU$5*1000000</f>
        <v>#DIV/0!</v>
      </c>
      <c r="MVW57" s="27" t="e">
        <f>MVW56/Справочно!MVV$5*1000000</f>
        <v>#DIV/0!</v>
      </c>
      <c r="MVX57" s="27" t="e">
        <f>MVX56/Справочно!MVW$5*1000000</f>
        <v>#DIV/0!</v>
      </c>
      <c r="MVY57" s="27" t="e">
        <f>MVY56/Справочно!MVX$5*1000000</f>
        <v>#DIV/0!</v>
      </c>
      <c r="MVZ57" s="27" t="e">
        <f>MVZ56/Справочно!MVY$5*1000000</f>
        <v>#DIV/0!</v>
      </c>
      <c r="MWA57" s="27" t="e">
        <f>MWA56/Справочно!MVZ$5*1000000</f>
        <v>#DIV/0!</v>
      </c>
      <c r="MWB57" s="27" t="e">
        <f>MWB56/Справочно!MWA$5*1000000</f>
        <v>#DIV/0!</v>
      </c>
      <c r="MWC57" s="27" t="e">
        <f>MWC56/Справочно!MWB$5*1000000</f>
        <v>#DIV/0!</v>
      </c>
      <c r="MWD57" s="27" t="e">
        <f>MWD56/Справочно!MWC$5*1000000</f>
        <v>#DIV/0!</v>
      </c>
      <c r="MWE57" s="27" t="e">
        <f>MWE56/Справочно!MWD$5*1000000</f>
        <v>#DIV/0!</v>
      </c>
      <c r="MWF57" s="27" t="e">
        <f>MWF56/Справочно!MWE$5*1000000</f>
        <v>#DIV/0!</v>
      </c>
      <c r="MWG57" s="27" t="e">
        <f>MWG56/Справочно!MWF$5*1000000</f>
        <v>#DIV/0!</v>
      </c>
      <c r="MWH57" s="27" t="e">
        <f>MWH56/Справочно!MWG$5*1000000</f>
        <v>#DIV/0!</v>
      </c>
      <c r="MWI57" s="27" t="e">
        <f>MWI56/Справочно!MWH$5*1000000</f>
        <v>#DIV/0!</v>
      </c>
      <c r="MWJ57" s="27" t="e">
        <f>MWJ56/Справочно!MWI$5*1000000</f>
        <v>#DIV/0!</v>
      </c>
      <c r="MWK57" s="27" t="e">
        <f>MWK56/Справочно!MWJ$5*1000000</f>
        <v>#DIV/0!</v>
      </c>
      <c r="MWL57" s="27" t="e">
        <f>MWL56/Справочно!MWK$5*1000000</f>
        <v>#DIV/0!</v>
      </c>
      <c r="MWM57" s="27" t="e">
        <f>MWM56/Справочно!MWL$5*1000000</f>
        <v>#DIV/0!</v>
      </c>
      <c r="MWN57" s="27" t="e">
        <f>MWN56/Справочно!MWM$5*1000000</f>
        <v>#DIV/0!</v>
      </c>
      <c r="MWO57" s="27" t="e">
        <f>MWO56/Справочно!MWN$5*1000000</f>
        <v>#DIV/0!</v>
      </c>
      <c r="MWP57" s="27" t="e">
        <f>MWP56/Справочно!MWO$5*1000000</f>
        <v>#DIV/0!</v>
      </c>
      <c r="MWQ57" s="27" t="e">
        <f>MWQ56/Справочно!MWP$5*1000000</f>
        <v>#DIV/0!</v>
      </c>
      <c r="MWR57" s="27" t="e">
        <f>MWR56/Справочно!MWQ$5*1000000</f>
        <v>#DIV/0!</v>
      </c>
      <c r="MWS57" s="27" t="e">
        <f>MWS56/Справочно!MWR$5*1000000</f>
        <v>#DIV/0!</v>
      </c>
      <c r="MWT57" s="27" t="e">
        <f>MWT56/Справочно!MWS$5*1000000</f>
        <v>#DIV/0!</v>
      </c>
      <c r="MWU57" s="27" t="e">
        <f>MWU56/Справочно!MWT$5*1000000</f>
        <v>#DIV/0!</v>
      </c>
      <c r="MWV57" s="27" t="e">
        <f>MWV56/Справочно!MWU$5*1000000</f>
        <v>#DIV/0!</v>
      </c>
      <c r="MWW57" s="27" t="e">
        <f>MWW56/Справочно!MWV$5*1000000</f>
        <v>#DIV/0!</v>
      </c>
      <c r="MWX57" s="27" t="e">
        <f>MWX56/Справочно!MWW$5*1000000</f>
        <v>#DIV/0!</v>
      </c>
      <c r="MWY57" s="27" t="e">
        <f>MWY56/Справочно!MWX$5*1000000</f>
        <v>#DIV/0!</v>
      </c>
      <c r="MWZ57" s="27" t="e">
        <f>MWZ56/Справочно!MWY$5*1000000</f>
        <v>#DIV/0!</v>
      </c>
      <c r="MXA57" s="27" t="e">
        <f>MXA56/Справочно!MWZ$5*1000000</f>
        <v>#DIV/0!</v>
      </c>
      <c r="MXB57" s="27" t="e">
        <f>MXB56/Справочно!MXA$5*1000000</f>
        <v>#DIV/0!</v>
      </c>
      <c r="MXC57" s="27" t="e">
        <f>MXC56/Справочно!MXB$5*1000000</f>
        <v>#DIV/0!</v>
      </c>
      <c r="MXD57" s="27" t="e">
        <f>MXD56/Справочно!MXC$5*1000000</f>
        <v>#DIV/0!</v>
      </c>
      <c r="MXE57" s="27" t="e">
        <f>MXE56/Справочно!MXD$5*1000000</f>
        <v>#DIV/0!</v>
      </c>
      <c r="MXF57" s="27" t="e">
        <f>MXF56/Справочно!MXE$5*1000000</f>
        <v>#DIV/0!</v>
      </c>
      <c r="MXG57" s="27" t="e">
        <f>MXG56/Справочно!MXF$5*1000000</f>
        <v>#DIV/0!</v>
      </c>
      <c r="MXH57" s="27" t="e">
        <f>MXH56/Справочно!MXG$5*1000000</f>
        <v>#DIV/0!</v>
      </c>
      <c r="MXI57" s="27" t="e">
        <f>MXI56/Справочно!MXH$5*1000000</f>
        <v>#DIV/0!</v>
      </c>
      <c r="MXJ57" s="27" t="e">
        <f>MXJ56/Справочно!MXI$5*1000000</f>
        <v>#DIV/0!</v>
      </c>
      <c r="MXK57" s="27" t="e">
        <f>MXK56/Справочно!MXJ$5*1000000</f>
        <v>#DIV/0!</v>
      </c>
      <c r="MXL57" s="27" t="e">
        <f>MXL56/Справочно!MXK$5*1000000</f>
        <v>#DIV/0!</v>
      </c>
      <c r="MXM57" s="27" t="e">
        <f>MXM56/Справочно!MXL$5*1000000</f>
        <v>#DIV/0!</v>
      </c>
      <c r="MXN57" s="27" t="e">
        <f>MXN56/Справочно!MXM$5*1000000</f>
        <v>#DIV/0!</v>
      </c>
      <c r="MXO57" s="27" t="e">
        <f>MXO56/Справочно!MXN$5*1000000</f>
        <v>#DIV/0!</v>
      </c>
      <c r="MXP57" s="27" t="e">
        <f>MXP56/Справочно!MXO$5*1000000</f>
        <v>#DIV/0!</v>
      </c>
      <c r="MXQ57" s="27" t="e">
        <f>MXQ56/Справочно!MXP$5*1000000</f>
        <v>#DIV/0!</v>
      </c>
      <c r="MXR57" s="27" t="e">
        <f>MXR56/Справочно!MXQ$5*1000000</f>
        <v>#DIV/0!</v>
      </c>
      <c r="MXS57" s="27" t="e">
        <f>MXS56/Справочно!MXR$5*1000000</f>
        <v>#DIV/0!</v>
      </c>
      <c r="MXT57" s="27" t="e">
        <f>MXT56/Справочно!MXS$5*1000000</f>
        <v>#DIV/0!</v>
      </c>
      <c r="MXU57" s="27" t="e">
        <f>MXU56/Справочно!MXT$5*1000000</f>
        <v>#DIV/0!</v>
      </c>
      <c r="MXV57" s="27" t="e">
        <f>MXV56/Справочно!MXU$5*1000000</f>
        <v>#DIV/0!</v>
      </c>
      <c r="MXW57" s="27" t="e">
        <f>MXW56/Справочно!MXV$5*1000000</f>
        <v>#DIV/0!</v>
      </c>
      <c r="MXX57" s="27" t="e">
        <f>MXX56/Справочно!MXW$5*1000000</f>
        <v>#DIV/0!</v>
      </c>
      <c r="MXY57" s="27" t="e">
        <f>MXY56/Справочно!MXX$5*1000000</f>
        <v>#DIV/0!</v>
      </c>
      <c r="MXZ57" s="27" t="e">
        <f>MXZ56/Справочно!MXY$5*1000000</f>
        <v>#DIV/0!</v>
      </c>
      <c r="MYA57" s="27" t="e">
        <f>MYA56/Справочно!MXZ$5*1000000</f>
        <v>#DIV/0!</v>
      </c>
      <c r="MYB57" s="27" t="e">
        <f>MYB56/Справочно!MYA$5*1000000</f>
        <v>#DIV/0!</v>
      </c>
      <c r="MYC57" s="27" t="e">
        <f>MYC56/Справочно!MYB$5*1000000</f>
        <v>#DIV/0!</v>
      </c>
      <c r="MYD57" s="27" t="e">
        <f>MYD56/Справочно!MYC$5*1000000</f>
        <v>#DIV/0!</v>
      </c>
      <c r="MYE57" s="27" t="e">
        <f>MYE56/Справочно!MYD$5*1000000</f>
        <v>#DIV/0!</v>
      </c>
      <c r="MYF57" s="27" t="e">
        <f>MYF56/Справочно!MYE$5*1000000</f>
        <v>#DIV/0!</v>
      </c>
      <c r="MYG57" s="27" t="e">
        <f>MYG56/Справочно!MYF$5*1000000</f>
        <v>#DIV/0!</v>
      </c>
      <c r="MYH57" s="27" t="e">
        <f>MYH56/Справочно!MYG$5*1000000</f>
        <v>#DIV/0!</v>
      </c>
      <c r="MYI57" s="27" t="e">
        <f>MYI56/Справочно!MYH$5*1000000</f>
        <v>#DIV/0!</v>
      </c>
      <c r="MYJ57" s="27" t="e">
        <f>MYJ56/Справочно!MYI$5*1000000</f>
        <v>#DIV/0!</v>
      </c>
      <c r="MYK57" s="27" t="e">
        <f>MYK56/Справочно!MYJ$5*1000000</f>
        <v>#DIV/0!</v>
      </c>
      <c r="MYL57" s="27" t="e">
        <f>MYL56/Справочно!MYK$5*1000000</f>
        <v>#DIV/0!</v>
      </c>
      <c r="MYM57" s="27" t="e">
        <f>MYM56/Справочно!MYL$5*1000000</f>
        <v>#DIV/0!</v>
      </c>
      <c r="MYN57" s="27" t="e">
        <f>MYN56/Справочно!MYM$5*1000000</f>
        <v>#DIV/0!</v>
      </c>
      <c r="MYO57" s="27" t="e">
        <f>MYO56/Справочно!MYN$5*1000000</f>
        <v>#DIV/0!</v>
      </c>
      <c r="MYP57" s="27" t="e">
        <f>MYP56/Справочно!MYO$5*1000000</f>
        <v>#DIV/0!</v>
      </c>
      <c r="MYQ57" s="27" t="e">
        <f>MYQ56/Справочно!MYP$5*1000000</f>
        <v>#DIV/0!</v>
      </c>
      <c r="MYR57" s="27" t="e">
        <f>MYR56/Справочно!MYQ$5*1000000</f>
        <v>#DIV/0!</v>
      </c>
      <c r="MYS57" s="27" t="e">
        <f>MYS56/Справочно!MYR$5*1000000</f>
        <v>#DIV/0!</v>
      </c>
      <c r="MYT57" s="27" t="e">
        <f>MYT56/Справочно!MYS$5*1000000</f>
        <v>#DIV/0!</v>
      </c>
      <c r="MYU57" s="27" t="e">
        <f>MYU56/Справочно!MYT$5*1000000</f>
        <v>#DIV/0!</v>
      </c>
      <c r="MYV57" s="27" t="e">
        <f>MYV56/Справочно!MYU$5*1000000</f>
        <v>#DIV/0!</v>
      </c>
      <c r="MYW57" s="27" t="e">
        <f>MYW56/Справочно!MYV$5*1000000</f>
        <v>#DIV/0!</v>
      </c>
      <c r="MYX57" s="27" t="e">
        <f>MYX56/Справочно!MYW$5*1000000</f>
        <v>#DIV/0!</v>
      </c>
      <c r="MYY57" s="27" t="e">
        <f>MYY56/Справочно!MYX$5*1000000</f>
        <v>#DIV/0!</v>
      </c>
      <c r="MYZ57" s="27" t="e">
        <f>MYZ56/Справочно!MYY$5*1000000</f>
        <v>#DIV/0!</v>
      </c>
      <c r="MZA57" s="27" t="e">
        <f>MZA56/Справочно!MYZ$5*1000000</f>
        <v>#DIV/0!</v>
      </c>
      <c r="MZB57" s="27" t="e">
        <f>MZB56/Справочно!MZA$5*1000000</f>
        <v>#DIV/0!</v>
      </c>
      <c r="MZC57" s="27" t="e">
        <f>MZC56/Справочно!MZB$5*1000000</f>
        <v>#DIV/0!</v>
      </c>
      <c r="MZD57" s="27" t="e">
        <f>MZD56/Справочно!MZC$5*1000000</f>
        <v>#DIV/0!</v>
      </c>
      <c r="MZE57" s="27" t="e">
        <f>MZE56/Справочно!MZD$5*1000000</f>
        <v>#DIV/0!</v>
      </c>
      <c r="MZF57" s="27" t="e">
        <f>MZF56/Справочно!MZE$5*1000000</f>
        <v>#DIV/0!</v>
      </c>
      <c r="MZG57" s="27" t="e">
        <f>MZG56/Справочно!MZF$5*1000000</f>
        <v>#DIV/0!</v>
      </c>
      <c r="MZH57" s="27" t="e">
        <f>MZH56/Справочно!MZG$5*1000000</f>
        <v>#DIV/0!</v>
      </c>
      <c r="MZI57" s="27" t="e">
        <f>MZI56/Справочно!MZH$5*1000000</f>
        <v>#DIV/0!</v>
      </c>
      <c r="MZJ57" s="27" t="e">
        <f>MZJ56/Справочно!MZI$5*1000000</f>
        <v>#DIV/0!</v>
      </c>
      <c r="MZK57" s="27" t="e">
        <f>MZK56/Справочно!MZJ$5*1000000</f>
        <v>#DIV/0!</v>
      </c>
      <c r="MZL57" s="27" t="e">
        <f>MZL56/Справочно!MZK$5*1000000</f>
        <v>#DIV/0!</v>
      </c>
      <c r="MZM57" s="27" t="e">
        <f>MZM56/Справочно!MZL$5*1000000</f>
        <v>#DIV/0!</v>
      </c>
      <c r="MZN57" s="27" t="e">
        <f>MZN56/Справочно!MZM$5*1000000</f>
        <v>#DIV/0!</v>
      </c>
      <c r="MZO57" s="27" t="e">
        <f>MZO56/Справочно!MZN$5*1000000</f>
        <v>#DIV/0!</v>
      </c>
      <c r="MZP57" s="27" t="e">
        <f>MZP56/Справочно!MZO$5*1000000</f>
        <v>#DIV/0!</v>
      </c>
      <c r="MZQ57" s="27" t="e">
        <f>MZQ56/Справочно!MZP$5*1000000</f>
        <v>#DIV/0!</v>
      </c>
      <c r="MZR57" s="27" t="e">
        <f>MZR56/Справочно!MZQ$5*1000000</f>
        <v>#DIV/0!</v>
      </c>
      <c r="MZS57" s="27" t="e">
        <f>MZS56/Справочно!MZR$5*1000000</f>
        <v>#DIV/0!</v>
      </c>
      <c r="MZT57" s="27" t="e">
        <f>MZT56/Справочно!MZS$5*1000000</f>
        <v>#DIV/0!</v>
      </c>
      <c r="MZU57" s="27" t="e">
        <f>MZU56/Справочно!MZT$5*1000000</f>
        <v>#DIV/0!</v>
      </c>
      <c r="MZV57" s="27" t="e">
        <f>MZV56/Справочно!MZU$5*1000000</f>
        <v>#DIV/0!</v>
      </c>
      <c r="MZW57" s="27" t="e">
        <f>MZW56/Справочно!MZV$5*1000000</f>
        <v>#DIV/0!</v>
      </c>
      <c r="MZX57" s="27" t="e">
        <f>MZX56/Справочно!MZW$5*1000000</f>
        <v>#DIV/0!</v>
      </c>
      <c r="MZY57" s="27" t="e">
        <f>MZY56/Справочно!MZX$5*1000000</f>
        <v>#DIV/0!</v>
      </c>
      <c r="MZZ57" s="27" t="e">
        <f>MZZ56/Справочно!MZY$5*1000000</f>
        <v>#DIV/0!</v>
      </c>
      <c r="NAA57" s="27" t="e">
        <f>NAA56/Справочно!MZZ$5*1000000</f>
        <v>#DIV/0!</v>
      </c>
      <c r="NAB57" s="27" t="e">
        <f>NAB56/Справочно!NAA$5*1000000</f>
        <v>#DIV/0!</v>
      </c>
      <c r="NAC57" s="27" t="e">
        <f>NAC56/Справочно!NAB$5*1000000</f>
        <v>#DIV/0!</v>
      </c>
      <c r="NAD57" s="27" t="e">
        <f>NAD56/Справочно!NAC$5*1000000</f>
        <v>#DIV/0!</v>
      </c>
      <c r="NAE57" s="27" t="e">
        <f>NAE56/Справочно!NAD$5*1000000</f>
        <v>#DIV/0!</v>
      </c>
      <c r="NAF57" s="27" t="e">
        <f>NAF56/Справочно!NAE$5*1000000</f>
        <v>#DIV/0!</v>
      </c>
      <c r="NAG57" s="27" t="e">
        <f>NAG56/Справочно!NAF$5*1000000</f>
        <v>#DIV/0!</v>
      </c>
      <c r="NAH57" s="27" t="e">
        <f>NAH56/Справочно!NAG$5*1000000</f>
        <v>#DIV/0!</v>
      </c>
      <c r="NAI57" s="27" t="e">
        <f>NAI56/Справочно!NAH$5*1000000</f>
        <v>#DIV/0!</v>
      </c>
      <c r="NAJ57" s="27" t="e">
        <f>NAJ56/Справочно!NAI$5*1000000</f>
        <v>#DIV/0!</v>
      </c>
      <c r="NAK57" s="27" t="e">
        <f>NAK56/Справочно!NAJ$5*1000000</f>
        <v>#DIV/0!</v>
      </c>
      <c r="NAL57" s="27" t="e">
        <f>NAL56/Справочно!NAK$5*1000000</f>
        <v>#DIV/0!</v>
      </c>
      <c r="NAM57" s="27" t="e">
        <f>NAM56/Справочно!NAL$5*1000000</f>
        <v>#DIV/0!</v>
      </c>
      <c r="NAN57" s="27" t="e">
        <f>NAN56/Справочно!NAM$5*1000000</f>
        <v>#DIV/0!</v>
      </c>
      <c r="NAO57" s="27" t="e">
        <f>NAO56/Справочно!NAN$5*1000000</f>
        <v>#DIV/0!</v>
      </c>
      <c r="NAP57" s="27" t="e">
        <f>NAP56/Справочно!NAO$5*1000000</f>
        <v>#DIV/0!</v>
      </c>
      <c r="NAQ57" s="27" t="e">
        <f>NAQ56/Справочно!NAP$5*1000000</f>
        <v>#DIV/0!</v>
      </c>
      <c r="NAR57" s="27" t="e">
        <f>NAR56/Справочно!NAQ$5*1000000</f>
        <v>#DIV/0!</v>
      </c>
      <c r="NAS57" s="27" t="e">
        <f>NAS56/Справочно!NAR$5*1000000</f>
        <v>#DIV/0!</v>
      </c>
      <c r="NAT57" s="27" t="e">
        <f>NAT56/Справочно!NAS$5*1000000</f>
        <v>#DIV/0!</v>
      </c>
      <c r="NAU57" s="27" t="e">
        <f>NAU56/Справочно!NAT$5*1000000</f>
        <v>#DIV/0!</v>
      </c>
      <c r="NAV57" s="27" t="e">
        <f>NAV56/Справочно!NAU$5*1000000</f>
        <v>#DIV/0!</v>
      </c>
      <c r="NAW57" s="27" t="e">
        <f>NAW56/Справочно!NAV$5*1000000</f>
        <v>#DIV/0!</v>
      </c>
      <c r="NAX57" s="27" t="e">
        <f>NAX56/Справочно!NAW$5*1000000</f>
        <v>#DIV/0!</v>
      </c>
      <c r="NAY57" s="27" t="e">
        <f>NAY56/Справочно!NAX$5*1000000</f>
        <v>#DIV/0!</v>
      </c>
      <c r="NAZ57" s="27" t="e">
        <f>NAZ56/Справочно!NAY$5*1000000</f>
        <v>#DIV/0!</v>
      </c>
      <c r="NBA57" s="27" t="e">
        <f>NBA56/Справочно!NAZ$5*1000000</f>
        <v>#DIV/0!</v>
      </c>
      <c r="NBB57" s="27" t="e">
        <f>NBB56/Справочно!NBA$5*1000000</f>
        <v>#DIV/0!</v>
      </c>
      <c r="NBC57" s="27" t="e">
        <f>NBC56/Справочно!NBB$5*1000000</f>
        <v>#DIV/0!</v>
      </c>
      <c r="NBD57" s="27" t="e">
        <f>NBD56/Справочно!NBC$5*1000000</f>
        <v>#DIV/0!</v>
      </c>
      <c r="NBE57" s="27" t="e">
        <f>NBE56/Справочно!NBD$5*1000000</f>
        <v>#DIV/0!</v>
      </c>
      <c r="NBF57" s="27" t="e">
        <f>NBF56/Справочно!NBE$5*1000000</f>
        <v>#DIV/0!</v>
      </c>
      <c r="NBG57" s="27" t="e">
        <f>NBG56/Справочно!NBF$5*1000000</f>
        <v>#DIV/0!</v>
      </c>
      <c r="NBH57" s="27" t="e">
        <f>NBH56/Справочно!NBG$5*1000000</f>
        <v>#DIV/0!</v>
      </c>
      <c r="NBI57" s="27" t="e">
        <f>NBI56/Справочно!NBH$5*1000000</f>
        <v>#DIV/0!</v>
      </c>
      <c r="NBJ57" s="27" t="e">
        <f>NBJ56/Справочно!NBI$5*1000000</f>
        <v>#DIV/0!</v>
      </c>
      <c r="NBK57" s="27" t="e">
        <f>NBK56/Справочно!NBJ$5*1000000</f>
        <v>#DIV/0!</v>
      </c>
      <c r="NBL57" s="27" t="e">
        <f>NBL56/Справочно!NBK$5*1000000</f>
        <v>#DIV/0!</v>
      </c>
      <c r="NBM57" s="27" t="e">
        <f>NBM56/Справочно!NBL$5*1000000</f>
        <v>#DIV/0!</v>
      </c>
      <c r="NBN57" s="27" t="e">
        <f>NBN56/Справочно!NBM$5*1000000</f>
        <v>#DIV/0!</v>
      </c>
      <c r="NBO57" s="27" t="e">
        <f>NBO56/Справочно!NBN$5*1000000</f>
        <v>#DIV/0!</v>
      </c>
      <c r="NBP57" s="27" t="e">
        <f>NBP56/Справочно!NBO$5*1000000</f>
        <v>#DIV/0!</v>
      </c>
      <c r="NBQ57" s="27" t="e">
        <f>NBQ56/Справочно!NBP$5*1000000</f>
        <v>#DIV/0!</v>
      </c>
      <c r="NBR57" s="27" t="e">
        <f>NBR56/Справочно!NBQ$5*1000000</f>
        <v>#DIV/0!</v>
      </c>
      <c r="NBS57" s="27" t="e">
        <f>NBS56/Справочно!NBR$5*1000000</f>
        <v>#DIV/0!</v>
      </c>
      <c r="NBT57" s="27" t="e">
        <f>NBT56/Справочно!NBS$5*1000000</f>
        <v>#DIV/0!</v>
      </c>
      <c r="NBU57" s="27" t="e">
        <f>NBU56/Справочно!NBT$5*1000000</f>
        <v>#DIV/0!</v>
      </c>
      <c r="NBV57" s="27" t="e">
        <f>NBV56/Справочно!NBU$5*1000000</f>
        <v>#DIV/0!</v>
      </c>
      <c r="NBW57" s="27" t="e">
        <f>NBW56/Справочно!NBV$5*1000000</f>
        <v>#DIV/0!</v>
      </c>
      <c r="NBX57" s="27" t="e">
        <f>NBX56/Справочно!NBW$5*1000000</f>
        <v>#DIV/0!</v>
      </c>
      <c r="NBY57" s="27" t="e">
        <f>NBY56/Справочно!NBX$5*1000000</f>
        <v>#DIV/0!</v>
      </c>
      <c r="NBZ57" s="27" t="e">
        <f>NBZ56/Справочно!NBY$5*1000000</f>
        <v>#DIV/0!</v>
      </c>
      <c r="NCA57" s="27" t="e">
        <f>NCA56/Справочно!NBZ$5*1000000</f>
        <v>#DIV/0!</v>
      </c>
      <c r="NCB57" s="27" t="e">
        <f>NCB56/Справочно!NCA$5*1000000</f>
        <v>#DIV/0!</v>
      </c>
      <c r="NCC57" s="27" t="e">
        <f>NCC56/Справочно!NCB$5*1000000</f>
        <v>#DIV/0!</v>
      </c>
      <c r="NCD57" s="27" t="e">
        <f>NCD56/Справочно!NCC$5*1000000</f>
        <v>#DIV/0!</v>
      </c>
      <c r="NCE57" s="27" t="e">
        <f>NCE56/Справочно!NCD$5*1000000</f>
        <v>#DIV/0!</v>
      </c>
      <c r="NCF57" s="27" t="e">
        <f>NCF56/Справочно!NCE$5*1000000</f>
        <v>#DIV/0!</v>
      </c>
      <c r="NCG57" s="27" t="e">
        <f>NCG56/Справочно!NCF$5*1000000</f>
        <v>#DIV/0!</v>
      </c>
      <c r="NCH57" s="27" t="e">
        <f>NCH56/Справочно!NCG$5*1000000</f>
        <v>#DIV/0!</v>
      </c>
      <c r="NCI57" s="27" t="e">
        <f>NCI56/Справочно!NCH$5*1000000</f>
        <v>#DIV/0!</v>
      </c>
      <c r="NCJ57" s="27" t="e">
        <f>NCJ56/Справочно!NCI$5*1000000</f>
        <v>#DIV/0!</v>
      </c>
      <c r="NCK57" s="27" t="e">
        <f>NCK56/Справочно!NCJ$5*1000000</f>
        <v>#DIV/0!</v>
      </c>
      <c r="NCL57" s="27" t="e">
        <f>NCL56/Справочно!NCK$5*1000000</f>
        <v>#DIV/0!</v>
      </c>
      <c r="NCM57" s="27" t="e">
        <f>NCM56/Справочно!NCL$5*1000000</f>
        <v>#DIV/0!</v>
      </c>
      <c r="NCN57" s="27" t="e">
        <f>NCN56/Справочно!NCM$5*1000000</f>
        <v>#DIV/0!</v>
      </c>
      <c r="NCO57" s="27" t="e">
        <f>NCO56/Справочно!NCN$5*1000000</f>
        <v>#DIV/0!</v>
      </c>
      <c r="NCP57" s="27" t="e">
        <f>NCP56/Справочно!NCO$5*1000000</f>
        <v>#DIV/0!</v>
      </c>
      <c r="NCQ57" s="27" t="e">
        <f>NCQ56/Справочно!NCP$5*1000000</f>
        <v>#DIV/0!</v>
      </c>
      <c r="NCR57" s="27" t="e">
        <f>NCR56/Справочно!NCQ$5*1000000</f>
        <v>#DIV/0!</v>
      </c>
      <c r="NCS57" s="27" t="e">
        <f>NCS56/Справочно!NCR$5*1000000</f>
        <v>#DIV/0!</v>
      </c>
      <c r="NCT57" s="27" t="e">
        <f>NCT56/Справочно!NCS$5*1000000</f>
        <v>#DIV/0!</v>
      </c>
      <c r="NCU57" s="27" t="e">
        <f>NCU56/Справочно!NCT$5*1000000</f>
        <v>#DIV/0!</v>
      </c>
      <c r="NCV57" s="27" t="e">
        <f>NCV56/Справочно!NCU$5*1000000</f>
        <v>#DIV/0!</v>
      </c>
      <c r="NCW57" s="27" t="e">
        <f>NCW56/Справочно!NCV$5*1000000</f>
        <v>#DIV/0!</v>
      </c>
      <c r="NCX57" s="27" t="e">
        <f>NCX56/Справочно!NCW$5*1000000</f>
        <v>#DIV/0!</v>
      </c>
      <c r="NCY57" s="27" t="e">
        <f>NCY56/Справочно!NCX$5*1000000</f>
        <v>#DIV/0!</v>
      </c>
      <c r="NCZ57" s="27" t="e">
        <f>NCZ56/Справочно!NCY$5*1000000</f>
        <v>#DIV/0!</v>
      </c>
      <c r="NDA57" s="27" t="e">
        <f>NDA56/Справочно!NCZ$5*1000000</f>
        <v>#DIV/0!</v>
      </c>
      <c r="NDB57" s="27" t="e">
        <f>NDB56/Справочно!NDA$5*1000000</f>
        <v>#DIV/0!</v>
      </c>
      <c r="NDC57" s="27" t="e">
        <f>NDC56/Справочно!NDB$5*1000000</f>
        <v>#DIV/0!</v>
      </c>
      <c r="NDD57" s="27" t="e">
        <f>NDD56/Справочно!NDC$5*1000000</f>
        <v>#DIV/0!</v>
      </c>
      <c r="NDE57" s="27" t="e">
        <f>NDE56/Справочно!NDD$5*1000000</f>
        <v>#DIV/0!</v>
      </c>
      <c r="NDF57" s="27" t="e">
        <f>NDF56/Справочно!NDE$5*1000000</f>
        <v>#DIV/0!</v>
      </c>
      <c r="NDG57" s="27" t="e">
        <f>NDG56/Справочно!NDF$5*1000000</f>
        <v>#DIV/0!</v>
      </c>
      <c r="NDH57" s="27" t="e">
        <f>NDH56/Справочно!NDG$5*1000000</f>
        <v>#DIV/0!</v>
      </c>
      <c r="NDI57" s="27" t="e">
        <f>NDI56/Справочно!NDH$5*1000000</f>
        <v>#DIV/0!</v>
      </c>
      <c r="NDJ57" s="27" t="e">
        <f>NDJ56/Справочно!NDI$5*1000000</f>
        <v>#DIV/0!</v>
      </c>
      <c r="NDK57" s="27" t="e">
        <f>NDK56/Справочно!NDJ$5*1000000</f>
        <v>#DIV/0!</v>
      </c>
      <c r="NDL57" s="27" t="e">
        <f>NDL56/Справочно!NDK$5*1000000</f>
        <v>#DIV/0!</v>
      </c>
      <c r="NDM57" s="27" t="e">
        <f>NDM56/Справочно!NDL$5*1000000</f>
        <v>#DIV/0!</v>
      </c>
      <c r="NDN57" s="27" t="e">
        <f>NDN56/Справочно!NDM$5*1000000</f>
        <v>#DIV/0!</v>
      </c>
      <c r="NDO57" s="27" t="e">
        <f>NDO56/Справочно!NDN$5*1000000</f>
        <v>#DIV/0!</v>
      </c>
      <c r="NDP57" s="27" t="e">
        <f>NDP56/Справочно!NDO$5*1000000</f>
        <v>#DIV/0!</v>
      </c>
      <c r="NDQ57" s="27" t="e">
        <f>NDQ56/Справочно!NDP$5*1000000</f>
        <v>#DIV/0!</v>
      </c>
      <c r="NDR57" s="27" t="e">
        <f>NDR56/Справочно!NDQ$5*1000000</f>
        <v>#DIV/0!</v>
      </c>
      <c r="NDS57" s="27" t="e">
        <f>NDS56/Справочно!NDR$5*1000000</f>
        <v>#DIV/0!</v>
      </c>
      <c r="NDT57" s="27" t="e">
        <f>NDT56/Справочно!NDS$5*1000000</f>
        <v>#DIV/0!</v>
      </c>
      <c r="NDU57" s="27" t="e">
        <f>NDU56/Справочно!NDT$5*1000000</f>
        <v>#DIV/0!</v>
      </c>
      <c r="NDV57" s="27" t="e">
        <f>NDV56/Справочно!NDU$5*1000000</f>
        <v>#DIV/0!</v>
      </c>
      <c r="NDW57" s="27" t="e">
        <f>NDW56/Справочно!NDV$5*1000000</f>
        <v>#DIV/0!</v>
      </c>
      <c r="NDX57" s="27" t="e">
        <f>NDX56/Справочно!NDW$5*1000000</f>
        <v>#DIV/0!</v>
      </c>
      <c r="NDY57" s="27" t="e">
        <f>NDY56/Справочно!NDX$5*1000000</f>
        <v>#DIV/0!</v>
      </c>
      <c r="NDZ57" s="27" t="e">
        <f>NDZ56/Справочно!NDY$5*1000000</f>
        <v>#DIV/0!</v>
      </c>
      <c r="NEA57" s="27" t="e">
        <f>NEA56/Справочно!NDZ$5*1000000</f>
        <v>#DIV/0!</v>
      </c>
      <c r="NEB57" s="27" t="e">
        <f>NEB56/Справочно!NEA$5*1000000</f>
        <v>#DIV/0!</v>
      </c>
      <c r="NEC57" s="27" t="e">
        <f>NEC56/Справочно!NEB$5*1000000</f>
        <v>#DIV/0!</v>
      </c>
      <c r="NED57" s="27" t="e">
        <f>NED56/Справочно!NEC$5*1000000</f>
        <v>#DIV/0!</v>
      </c>
      <c r="NEE57" s="27" t="e">
        <f>NEE56/Справочно!NED$5*1000000</f>
        <v>#DIV/0!</v>
      </c>
      <c r="NEF57" s="27" t="e">
        <f>NEF56/Справочно!NEE$5*1000000</f>
        <v>#DIV/0!</v>
      </c>
      <c r="NEG57" s="27" t="e">
        <f>NEG56/Справочно!NEF$5*1000000</f>
        <v>#DIV/0!</v>
      </c>
      <c r="NEH57" s="27" t="e">
        <f>NEH56/Справочно!NEG$5*1000000</f>
        <v>#DIV/0!</v>
      </c>
      <c r="NEI57" s="27" t="e">
        <f>NEI56/Справочно!NEH$5*1000000</f>
        <v>#DIV/0!</v>
      </c>
      <c r="NEJ57" s="27" t="e">
        <f>NEJ56/Справочно!NEI$5*1000000</f>
        <v>#DIV/0!</v>
      </c>
      <c r="NEK57" s="27" t="e">
        <f>NEK56/Справочно!NEJ$5*1000000</f>
        <v>#DIV/0!</v>
      </c>
      <c r="NEL57" s="27" t="e">
        <f>NEL56/Справочно!NEK$5*1000000</f>
        <v>#DIV/0!</v>
      </c>
      <c r="NEM57" s="27" t="e">
        <f>NEM56/Справочно!NEL$5*1000000</f>
        <v>#DIV/0!</v>
      </c>
      <c r="NEN57" s="27" t="e">
        <f>NEN56/Справочно!NEM$5*1000000</f>
        <v>#DIV/0!</v>
      </c>
      <c r="NEO57" s="27" t="e">
        <f>NEO56/Справочно!NEN$5*1000000</f>
        <v>#DIV/0!</v>
      </c>
      <c r="NEP57" s="27" t="e">
        <f>NEP56/Справочно!NEO$5*1000000</f>
        <v>#DIV/0!</v>
      </c>
      <c r="NEQ57" s="27" t="e">
        <f>NEQ56/Справочно!NEP$5*1000000</f>
        <v>#DIV/0!</v>
      </c>
      <c r="NER57" s="27" t="e">
        <f>NER56/Справочно!NEQ$5*1000000</f>
        <v>#DIV/0!</v>
      </c>
      <c r="NES57" s="27" t="e">
        <f>NES56/Справочно!NER$5*1000000</f>
        <v>#DIV/0!</v>
      </c>
      <c r="NET57" s="27" t="e">
        <f>NET56/Справочно!NES$5*1000000</f>
        <v>#DIV/0!</v>
      </c>
      <c r="NEU57" s="27" t="e">
        <f>NEU56/Справочно!NET$5*1000000</f>
        <v>#DIV/0!</v>
      </c>
      <c r="NEV57" s="27" t="e">
        <f>NEV56/Справочно!NEU$5*1000000</f>
        <v>#DIV/0!</v>
      </c>
      <c r="NEW57" s="27" t="e">
        <f>NEW56/Справочно!NEV$5*1000000</f>
        <v>#DIV/0!</v>
      </c>
      <c r="NEX57" s="27" t="e">
        <f>NEX56/Справочно!NEW$5*1000000</f>
        <v>#DIV/0!</v>
      </c>
      <c r="NEY57" s="27" t="e">
        <f>NEY56/Справочно!NEX$5*1000000</f>
        <v>#DIV/0!</v>
      </c>
      <c r="NEZ57" s="27" t="e">
        <f>NEZ56/Справочно!NEY$5*1000000</f>
        <v>#DIV/0!</v>
      </c>
      <c r="NFA57" s="27" t="e">
        <f>NFA56/Справочно!NEZ$5*1000000</f>
        <v>#DIV/0!</v>
      </c>
      <c r="NFB57" s="27" t="e">
        <f>NFB56/Справочно!NFA$5*1000000</f>
        <v>#DIV/0!</v>
      </c>
      <c r="NFC57" s="27" t="e">
        <f>NFC56/Справочно!NFB$5*1000000</f>
        <v>#DIV/0!</v>
      </c>
      <c r="NFD57" s="27" t="e">
        <f>NFD56/Справочно!NFC$5*1000000</f>
        <v>#DIV/0!</v>
      </c>
      <c r="NFE57" s="27" t="e">
        <f>NFE56/Справочно!NFD$5*1000000</f>
        <v>#DIV/0!</v>
      </c>
      <c r="NFF57" s="27" t="e">
        <f>NFF56/Справочно!NFE$5*1000000</f>
        <v>#DIV/0!</v>
      </c>
      <c r="NFG57" s="27" t="e">
        <f>NFG56/Справочно!NFF$5*1000000</f>
        <v>#DIV/0!</v>
      </c>
      <c r="NFH57" s="27" t="e">
        <f>NFH56/Справочно!NFG$5*1000000</f>
        <v>#DIV/0!</v>
      </c>
      <c r="NFI57" s="27" t="e">
        <f>NFI56/Справочно!NFH$5*1000000</f>
        <v>#DIV/0!</v>
      </c>
      <c r="NFJ57" s="27" t="e">
        <f>NFJ56/Справочно!NFI$5*1000000</f>
        <v>#DIV/0!</v>
      </c>
      <c r="NFK57" s="27" t="e">
        <f>NFK56/Справочно!NFJ$5*1000000</f>
        <v>#DIV/0!</v>
      </c>
      <c r="NFL57" s="27" t="e">
        <f>NFL56/Справочно!NFK$5*1000000</f>
        <v>#DIV/0!</v>
      </c>
      <c r="NFM57" s="27" t="e">
        <f>NFM56/Справочно!NFL$5*1000000</f>
        <v>#DIV/0!</v>
      </c>
      <c r="NFN57" s="27" t="e">
        <f>NFN56/Справочно!NFM$5*1000000</f>
        <v>#DIV/0!</v>
      </c>
      <c r="NFO57" s="27" t="e">
        <f>NFO56/Справочно!NFN$5*1000000</f>
        <v>#DIV/0!</v>
      </c>
      <c r="NFP57" s="27" t="e">
        <f>NFP56/Справочно!NFO$5*1000000</f>
        <v>#DIV/0!</v>
      </c>
      <c r="NFQ57" s="27" t="e">
        <f>NFQ56/Справочно!NFP$5*1000000</f>
        <v>#DIV/0!</v>
      </c>
      <c r="NFR57" s="27" t="e">
        <f>NFR56/Справочно!NFQ$5*1000000</f>
        <v>#DIV/0!</v>
      </c>
      <c r="NFS57" s="27" t="e">
        <f>NFS56/Справочно!NFR$5*1000000</f>
        <v>#DIV/0!</v>
      </c>
      <c r="NFT57" s="27" t="e">
        <f>NFT56/Справочно!NFS$5*1000000</f>
        <v>#DIV/0!</v>
      </c>
      <c r="NFU57" s="27" t="e">
        <f>NFU56/Справочно!NFT$5*1000000</f>
        <v>#DIV/0!</v>
      </c>
      <c r="NFV57" s="27" t="e">
        <f>NFV56/Справочно!NFU$5*1000000</f>
        <v>#DIV/0!</v>
      </c>
      <c r="NFW57" s="27" t="e">
        <f>NFW56/Справочно!NFV$5*1000000</f>
        <v>#DIV/0!</v>
      </c>
      <c r="NFX57" s="27" t="e">
        <f>NFX56/Справочно!NFW$5*1000000</f>
        <v>#DIV/0!</v>
      </c>
      <c r="NFY57" s="27" t="e">
        <f>NFY56/Справочно!NFX$5*1000000</f>
        <v>#DIV/0!</v>
      </c>
      <c r="NFZ57" s="27" t="e">
        <f>NFZ56/Справочно!NFY$5*1000000</f>
        <v>#DIV/0!</v>
      </c>
      <c r="NGA57" s="27" t="e">
        <f>NGA56/Справочно!NFZ$5*1000000</f>
        <v>#DIV/0!</v>
      </c>
      <c r="NGB57" s="27" t="e">
        <f>NGB56/Справочно!NGA$5*1000000</f>
        <v>#DIV/0!</v>
      </c>
      <c r="NGC57" s="27" t="e">
        <f>NGC56/Справочно!NGB$5*1000000</f>
        <v>#DIV/0!</v>
      </c>
      <c r="NGD57" s="27" t="e">
        <f>NGD56/Справочно!NGC$5*1000000</f>
        <v>#DIV/0!</v>
      </c>
      <c r="NGE57" s="27" t="e">
        <f>NGE56/Справочно!NGD$5*1000000</f>
        <v>#DIV/0!</v>
      </c>
      <c r="NGF57" s="27" t="e">
        <f>NGF56/Справочно!NGE$5*1000000</f>
        <v>#DIV/0!</v>
      </c>
      <c r="NGG57" s="27" t="e">
        <f>NGG56/Справочно!NGF$5*1000000</f>
        <v>#DIV/0!</v>
      </c>
      <c r="NGH57" s="27" t="e">
        <f>NGH56/Справочно!NGG$5*1000000</f>
        <v>#DIV/0!</v>
      </c>
      <c r="NGI57" s="27" t="e">
        <f>NGI56/Справочно!NGH$5*1000000</f>
        <v>#DIV/0!</v>
      </c>
      <c r="NGJ57" s="27" t="e">
        <f>NGJ56/Справочно!NGI$5*1000000</f>
        <v>#DIV/0!</v>
      </c>
      <c r="NGK57" s="27" t="e">
        <f>NGK56/Справочно!NGJ$5*1000000</f>
        <v>#DIV/0!</v>
      </c>
      <c r="NGL57" s="27" t="e">
        <f>NGL56/Справочно!NGK$5*1000000</f>
        <v>#DIV/0!</v>
      </c>
      <c r="NGM57" s="27" t="e">
        <f>NGM56/Справочно!NGL$5*1000000</f>
        <v>#DIV/0!</v>
      </c>
      <c r="NGN57" s="27" t="e">
        <f>NGN56/Справочно!NGM$5*1000000</f>
        <v>#DIV/0!</v>
      </c>
      <c r="NGO57" s="27" t="e">
        <f>NGO56/Справочно!NGN$5*1000000</f>
        <v>#DIV/0!</v>
      </c>
      <c r="NGP57" s="27" t="e">
        <f>NGP56/Справочно!NGO$5*1000000</f>
        <v>#DIV/0!</v>
      </c>
      <c r="NGQ57" s="27" t="e">
        <f>NGQ56/Справочно!NGP$5*1000000</f>
        <v>#DIV/0!</v>
      </c>
      <c r="NGR57" s="27" t="e">
        <f>NGR56/Справочно!NGQ$5*1000000</f>
        <v>#DIV/0!</v>
      </c>
      <c r="NGS57" s="27" t="e">
        <f>NGS56/Справочно!NGR$5*1000000</f>
        <v>#DIV/0!</v>
      </c>
      <c r="NGT57" s="27" t="e">
        <f>NGT56/Справочно!NGS$5*1000000</f>
        <v>#DIV/0!</v>
      </c>
      <c r="NGU57" s="27" t="e">
        <f>NGU56/Справочно!NGT$5*1000000</f>
        <v>#DIV/0!</v>
      </c>
      <c r="NGV57" s="27" t="e">
        <f>NGV56/Справочно!NGU$5*1000000</f>
        <v>#DIV/0!</v>
      </c>
      <c r="NGW57" s="27" t="e">
        <f>NGW56/Справочно!NGV$5*1000000</f>
        <v>#DIV/0!</v>
      </c>
      <c r="NGX57" s="27" t="e">
        <f>NGX56/Справочно!NGW$5*1000000</f>
        <v>#DIV/0!</v>
      </c>
      <c r="NGY57" s="27" t="e">
        <f>NGY56/Справочно!NGX$5*1000000</f>
        <v>#DIV/0!</v>
      </c>
      <c r="NGZ57" s="27" t="e">
        <f>NGZ56/Справочно!NGY$5*1000000</f>
        <v>#DIV/0!</v>
      </c>
      <c r="NHA57" s="27" t="e">
        <f>NHA56/Справочно!NGZ$5*1000000</f>
        <v>#DIV/0!</v>
      </c>
      <c r="NHB57" s="27" t="e">
        <f>NHB56/Справочно!NHA$5*1000000</f>
        <v>#DIV/0!</v>
      </c>
      <c r="NHC57" s="27" t="e">
        <f>NHC56/Справочно!NHB$5*1000000</f>
        <v>#DIV/0!</v>
      </c>
      <c r="NHD57" s="27" t="e">
        <f>NHD56/Справочно!NHC$5*1000000</f>
        <v>#DIV/0!</v>
      </c>
      <c r="NHE57" s="27" t="e">
        <f>NHE56/Справочно!NHD$5*1000000</f>
        <v>#DIV/0!</v>
      </c>
      <c r="NHF57" s="27" t="e">
        <f>NHF56/Справочно!NHE$5*1000000</f>
        <v>#DIV/0!</v>
      </c>
      <c r="NHG57" s="27" t="e">
        <f>NHG56/Справочно!NHF$5*1000000</f>
        <v>#DIV/0!</v>
      </c>
      <c r="NHH57" s="27" t="e">
        <f>NHH56/Справочно!NHG$5*1000000</f>
        <v>#DIV/0!</v>
      </c>
      <c r="NHI57" s="27" t="e">
        <f>NHI56/Справочно!NHH$5*1000000</f>
        <v>#DIV/0!</v>
      </c>
      <c r="NHJ57" s="27" t="e">
        <f>NHJ56/Справочно!NHI$5*1000000</f>
        <v>#DIV/0!</v>
      </c>
      <c r="NHK57" s="27" t="e">
        <f>NHK56/Справочно!NHJ$5*1000000</f>
        <v>#DIV/0!</v>
      </c>
      <c r="NHL57" s="27" t="e">
        <f>NHL56/Справочно!NHK$5*1000000</f>
        <v>#DIV/0!</v>
      </c>
      <c r="NHM57" s="27" t="e">
        <f>NHM56/Справочно!NHL$5*1000000</f>
        <v>#DIV/0!</v>
      </c>
      <c r="NHN57" s="27" t="e">
        <f>NHN56/Справочно!NHM$5*1000000</f>
        <v>#DIV/0!</v>
      </c>
      <c r="NHO57" s="27" t="e">
        <f>NHO56/Справочно!NHN$5*1000000</f>
        <v>#DIV/0!</v>
      </c>
      <c r="NHP57" s="27" t="e">
        <f>NHP56/Справочно!NHO$5*1000000</f>
        <v>#DIV/0!</v>
      </c>
      <c r="NHQ57" s="27" t="e">
        <f>NHQ56/Справочно!NHP$5*1000000</f>
        <v>#DIV/0!</v>
      </c>
      <c r="NHR57" s="27" t="e">
        <f>NHR56/Справочно!NHQ$5*1000000</f>
        <v>#DIV/0!</v>
      </c>
      <c r="NHS57" s="27" t="e">
        <f>NHS56/Справочно!NHR$5*1000000</f>
        <v>#DIV/0!</v>
      </c>
      <c r="NHT57" s="27" t="e">
        <f>NHT56/Справочно!NHS$5*1000000</f>
        <v>#DIV/0!</v>
      </c>
      <c r="NHU57" s="27" t="e">
        <f>NHU56/Справочно!NHT$5*1000000</f>
        <v>#DIV/0!</v>
      </c>
      <c r="NHV57" s="27" t="e">
        <f>NHV56/Справочно!NHU$5*1000000</f>
        <v>#DIV/0!</v>
      </c>
      <c r="NHW57" s="27" t="e">
        <f>NHW56/Справочно!NHV$5*1000000</f>
        <v>#DIV/0!</v>
      </c>
      <c r="NHX57" s="27" t="e">
        <f>NHX56/Справочно!NHW$5*1000000</f>
        <v>#DIV/0!</v>
      </c>
      <c r="NHY57" s="27" t="e">
        <f>NHY56/Справочно!NHX$5*1000000</f>
        <v>#DIV/0!</v>
      </c>
      <c r="NHZ57" s="27" t="e">
        <f>NHZ56/Справочно!NHY$5*1000000</f>
        <v>#DIV/0!</v>
      </c>
      <c r="NIA57" s="27" t="e">
        <f>NIA56/Справочно!NHZ$5*1000000</f>
        <v>#DIV/0!</v>
      </c>
      <c r="NIB57" s="27" t="e">
        <f>NIB56/Справочно!NIA$5*1000000</f>
        <v>#DIV/0!</v>
      </c>
      <c r="NIC57" s="27" t="e">
        <f>NIC56/Справочно!NIB$5*1000000</f>
        <v>#DIV/0!</v>
      </c>
      <c r="NID57" s="27" t="e">
        <f>NID56/Справочно!NIC$5*1000000</f>
        <v>#DIV/0!</v>
      </c>
      <c r="NIE57" s="27" t="e">
        <f>NIE56/Справочно!NID$5*1000000</f>
        <v>#DIV/0!</v>
      </c>
      <c r="NIF57" s="27" t="e">
        <f>NIF56/Справочно!NIE$5*1000000</f>
        <v>#DIV/0!</v>
      </c>
      <c r="NIG57" s="27" t="e">
        <f>NIG56/Справочно!NIF$5*1000000</f>
        <v>#DIV/0!</v>
      </c>
      <c r="NIH57" s="27" t="e">
        <f>NIH56/Справочно!NIG$5*1000000</f>
        <v>#DIV/0!</v>
      </c>
      <c r="NII57" s="27" t="e">
        <f>NII56/Справочно!NIH$5*1000000</f>
        <v>#DIV/0!</v>
      </c>
      <c r="NIJ57" s="27" t="e">
        <f>NIJ56/Справочно!NII$5*1000000</f>
        <v>#DIV/0!</v>
      </c>
      <c r="NIK57" s="27" t="e">
        <f>NIK56/Справочно!NIJ$5*1000000</f>
        <v>#DIV/0!</v>
      </c>
      <c r="NIL57" s="27" t="e">
        <f>NIL56/Справочно!NIK$5*1000000</f>
        <v>#DIV/0!</v>
      </c>
      <c r="NIM57" s="27" t="e">
        <f>NIM56/Справочно!NIL$5*1000000</f>
        <v>#DIV/0!</v>
      </c>
      <c r="NIN57" s="27" t="e">
        <f>NIN56/Справочно!NIM$5*1000000</f>
        <v>#DIV/0!</v>
      </c>
      <c r="NIO57" s="27" t="e">
        <f>NIO56/Справочно!NIN$5*1000000</f>
        <v>#DIV/0!</v>
      </c>
      <c r="NIP57" s="27" t="e">
        <f>NIP56/Справочно!NIO$5*1000000</f>
        <v>#DIV/0!</v>
      </c>
      <c r="NIQ57" s="27" t="e">
        <f>NIQ56/Справочно!NIP$5*1000000</f>
        <v>#DIV/0!</v>
      </c>
      <c r="NIR57" s="27" t="e">
        <f>NIR56/Справочно!NIQ$5*1000000</f>
        <v>#DIV/0!</v>
      </c>
      <c r="NIS57" s="27" t="e">
        <f>NIS56/Справочно!NIR$5*1000000</f>
        <v>#DIV/0!</v>
      </c>
      <c r="NIT57" s="27" t="e">
        <f>NIT56/Справочно!NIS$5*1000000</f>
        <v>#DIV/0!</v>
      </c>
      <c r="NIU57" s="27" t="e">
        <f>NIU56/Справочно!NIT$5*1000000</f>
        <v>#DIV/0!</v>
      </c>
      <c r="NIV57" s="27" t="e">
        <f>NIV56/Справочно!NIU$5*1000000</f>
        <v>#DIV/0!</v>
      </c>
      <c r="NIW57" s="27" t="e">
        <f>NIW56/Справочно!NIV$5*1000000</f>
        <v>#DIV/0!</v>
      </c>
      <c r="NIX57" s="27" t="e">
        <f>NIX56/Справочно!NIW$5*1000000</f>
        <v>#DIV/0!</v>
      </c>
      <c r="NIY57" s="27" t="e">
        <f>NIY56/Справочно!NIX$5*1000000</f>
        <v>#DIV/0!</v>
      </c>
      <c r="NIZ57" s="27" t="e">
        <f>NIZ56/Справочно!NIY$5*1000000</f>
        <v>#DIV/0!</v>
      </c>
      <c r="NJA57" s="27" t="e">
        <f>NJA56/Справочно!NIZ$5*1000000</f>
        <v>#DIV/0!</v>
      </c>
      <c r="NJB57" s="27" t="e">
        <f>NJB56/Справочно!NJA$5*1000000</f>
        <v>#DIV/0!</v>
      </c>
      <c r="NJC57" s="27" t="e">
        <f>NJC56/Справочно!NJB$5*1000000</f>
        <v>#DIV/0!</v>
      </c>
      <c r="NJD57" s="27" t="e">
        <f>NJD56/Справочно!NJC$5*1000000</f>
        <v>#DIV/0!</v>
      </c>
      <c r="NJE57" s="27" t="e">
        <f>NJE56/Справочно!NJD$5*1000000</f>
        <v>#DIV/0!</v>
      </c>
      <c r="NJF57" s="27" t="e">
        <f>NJF56/Справочно!NJE$5*1000000</f>
        <v>#DIV/0!</v>
      </c>
      <c r="NJG57" s="27" t="e">
        <f>NJG56/Справочно!NJF$5*1000000</f>
        <v>#DIV/0!</v>
      </c>
      <c r="NJH57" s="27" t="e">
        <f>NJH56/Справочно!NJG$5*1000000</f>
        <v>#DIV/0!</v>
      </c>
      <c r="NJI57" s="27" t="e">
        <f>NJI56/Справочно!NJH$5*1000000</f>
        <v>#DIV/0!</v>
      </c>
      <c r="NJJ57" s="27" t="e">
        <f>NJJ56/Справочно!NJI$5*1000000</f>
        <v>#DIV/0!</v>
      </c>
      <c r="NJK57" s="27" t="e">
        <f>NJK56/Справочно!NJJ$5*1000000</f>
        <v>#DIV/0!</v>
      </c>
      <c r="NJL57" s="27" t="e">
        <f>NJL56/Справочно!NJK$5*1000000</f>
        <v>#DIV/0!</v>
      </c>
      <c r="NJM57" s="27" t="e">
        <f>NJM56/Справочно!NJL$5*1000000</f>
        <v>#DIV/0!</v>
      </c>
      <c r="NJN57" s="27" t="e">
        <f>NJN56/Справочно!NJM$5*1000000</f>
        <v>#DIV/0!</v>
      </c>
      <c r="NJO57" s="27" t="e">
        <f>NJO56/Справочно!NJN$5*1000000</f>
        <v>#DIV/0!</v>
      </c>
      <c r="NJP57" s="27" t="e">
        <f>NJP56/Справочно!NJO$5*1000000</f>
        <v>#DIV/0!</v>
      </c>
      <c r="NJQ57" s="27" t="e">
        <f>NJQ56/Справочно!NJP$5*1000000</f>
        <v>#DIV/0!</v>
      </c>
      <c r="NJR57" s="27" t="e">
        <f>NJR56/Справочно!NJQ$5*1000000</f>
        <v>#DIV/0!</v>
      </c>
      <c r="NJS57" s="27" t="e">
        <f>NJS56/Справочно!NJR$5*1000000</f>
        <v>#DIV/0!</v>
      </c>
      <c r="NJT57" s="27" t="e">
        <f>NJT56/Справочно!NJS$5*1000000</f>
        <v>#DIV/0!</v>
      </c>
      <c r="NJU57" s="27" t="e">
        <f>NJU56/Справочно!NJT$5*1000000</f>
        <v>#DIV/0!</v>
      </c>
      <c r="NJV57" s="27" t="e">
        <f>NJV56/Справочно!NJU$5*1000000</f>
        <v>#DIV/0!</v>
      </c>
      <c r="NJW57" s="27" t="e">
        <f>NJW56/Справочно!NJV$5*1000000</f>
        <v>#DIV/0!</v>
      </c>
      <c r="NJX57" s="27" t="e">
        <f>NJX56/Справочно!NJW$5*1000000</f>
        <v>#DIV/0!</v>
      </c>
      <c r="NJY57" s="27" t="e">
        <f>NJY56/Справочно!NJX$5*1000000</f>
        <v>#DIV/0!</v>
      </c>
      <c r="NJZ57" s="27" t="e">
        <f>NJZ56/Справочно!NJY$5*1000000</f>
        <v>#DIV/0!</v>
      </c>
      <c r="NKA57" s="27" t="e">
        <f>NKA56/Справочно!NJZ$5*1000000</f>
        <v>#DIV/0!</v>
      </c>
      <c r="NKB57" s="27" t="e">
        <f>NKB56/Справочно!NKA$5*1000000</f>
        <v>#DIV/0!</v>
      </c>
      <c r="NKC57" s="27" t="e">
        <f>NKC56/Справочно!NKB$5*1000000</f>
        <v>#DIV/0!</v>
      </c>
      <c r="NKD57" s="27" t="e">
        <f>NKD56/Справочно!NKC$5*1000000</f>
        <v>#DIV/0!</v>
      </c>
      <c r="NKE57" s="27" t="e">
        <f>NKE56/Справочно!NKD$5*1000000</f>
        <v>#DIV/0!</v>
      </c>
      <c r="NKF57" s="27" t="e">
        <f>NKF56/Справочно!NKE$5*1000000</f>
        <v>#DIV/0!</v>
      </c>
      <c r="NKG57" s="27" t="e">
        <f>NKG56/Справочно!NKF$5*1000000</f>
        <v>#DIV/0!</v>
      </c>
      <c r="NKH57" s="27" t="e">
        <f>NKH56/Справочно!NKG$5*1000000</f>
        <v>#DIV/0!</v>
      </c>
      <c r="NKI57" s="27" t="e">
        <f>NKI56/Справочно!NKH$5*1000000</f>
        <v>#DIV/0!</v>
      </c>
      <c r="NKJ57" s="27" t="e">
        <f>NKJ56/Справочно!NKI$5*1000000</f>
        <v>#DIV/0!</v>
      </c>
      <c r="NKK57" s="27" t="e">
        <f>NKK56/Справочно!NKJ$5*1000000</f>
        <v>#DIV/0!</v>
      </c>
      <c r="NKL57" s="27" t="e">
        <f>NKL56/Справочно!NKK$5*1000000</f>
        <v>#DIV/0!</v>
      </c>
      <c r="NKM57" s="27" t="e">
        <f>NKM56/Справочно!NKL$5*1000000</f>
        <v>#DIV/0!</v>
      </c>
      <c r="NKN57" s="27" t="e">
        <f>NKN56/Справочно!NKM$5*1000000</f>
        <v>#DIV/0!</v>
      </c>
      <c r="NKO57" s="27" t="e">
        <f>NKO56/Справочно!NKN$5*1000000</f>
        <v>#DIV/0!</v>
      </c>
      <c r="NKP57" s="27" t="e">
        <f>NKP56/Справочно!NKO$5*1000000</f>
        <v>#DIV/0!</v>
      </c>
      <c r="NKQ57" s="27" t="e">
        <f>NKQ56/Справочно!NKP$5*1000000</f>
        <v>#DIV/0!</v>
      </c>
      <c r="NKR57" s="27" t="e">
        <f>NKR56/Справочно!NKQ$5*1000000</f>
        <v>#DIV/0!</v>
      </c>
      <c r="NKS57" s="27" t="e">
        <f>NKS56/Справочно!NKR$5*1000000</f>
        <v>#DIV/0!</v>
      </c>
      <c r="NKT57" s="27" t="e">
        <f>NKT56/Справочно!NKS$5*1000000</f>
        <v>#DIV/0!</v>
      </c>
      <c r="NKU57" s="27" t="e">
        <f>NKU56/Справочно!NKT$5*1000000</f>
        <v>#DIV/0!</v>
      </c>
      <c r="NKV57" s="27" t="e">
        <f>NKV56/Справочно!NKU$5*1000000</f>
        <v>#DIV/0!</v>
      </c>
      <c r="NKW57" s="27" t="e">
        <f>NKW56/Справочно!NKV$5*1000000</f>
        <v>#DIV/0!</v>
      </c>
      <c r="NKX57" s="27" t="e">
        <f>NKX56/Справочно!NKW$5*1000000</f>
        <v>#DIV/0!</v>
      </c>
      <c r="NKY57" s="27" t="e">
        <f>NKY56/Справочно!NKX$5*1000000</f>
        <v>#DIV/0!</v>
      </c>
      <c r="NKZ57" s="27" t="e">
        <f>NKZ56/Справочно!NKY$5*1000000</f>
        <v>#DIV/0!</v>
      </c>
      <c r="NLA57" s="27" t="e">
        <f>NLA56/Справочно!NKZ$5*1000000</f>
        <v>#DIV/0!</v>
      </c>
      <c r="NLB57" s="27" t="e">
        <f>NLB56/Справочно!NLA$5*1000000</f>
        <v>#DIV/0!</v>
      </c>
      <c r="NLC57" s="27" t="e">
        <f>NLC56/Справочно!NLB$5*1000000</f>
        <v>#DIV/0!</v>
      </c>
      <c r="NLD57" s="27" t="e">
        <f>NLD56/Справочно!NLC$5*1000000</f>
        <v>#DIV/0!</v>
      </c>
      <c r="NLE57" s="27" t="e">
        <f>NLE56/Справочно!NLD$5*1000000</f>
        <v>#DIV/0!</v>
      </c>
      <c r="NLF57" s="27" t="e">
        <f>NLF56/Справочно!NLE$5*1000000</f>
        <v>#DIV/0!</v>
      </c>
      <c r="NLG57" s="27" t="e">
        <f>NLG56/Справочно!NLF$5*1000000</f>
        <v>#DIV/0!</v>
      </c>
      <c r="NLH57" s="27" t="e">
        <f>NLH56/Справочно!NLG$5*1000000</f>
        <v>#DIV/0!</v>
      </c>
      <c r="NLI57" s="27" t="e">
        <f>NLI56/Справочно!NLH$5*1000000</f>
        <v>#DIV/0!</v>
      </c>
      <c r="NLJ57" s="27" t="e">
        <f>NLJ56/Справочно!NLI$5*1000000</f>
        <v>#DIV/0!</v>
      </c>
      <c r="NLK57" s="27" t="e">
        <f>NLK56/Справочно!NLJ$5*1000000</f>
        <v>#DIV/0!</v>
      </c>
      <c r="NLL57" s="27" t="e">
        <f>NLL56/Справочно!NLK$5*1000000</f>
        <v>#DIV/0!</v>
      </c>
      <c r="NLM57" s="27" t="e">
        <f>NLM56/Справочно!NLL$5*1000000</f>
        <v>#DIV/0!</v>
      </c>
      <c r="NLN57" s="27" t="e">
        <f>NLN56/Справочно!NLM$5*1000000</f>
        <v>#DIV/0!</v>
      </c>
      <c r="NLO57" s="27" t="e">
        <f>NLO56/Справочно!NLN$5*1000000</f>
        <v>#DIV/0!</v>
      </c>
      <c r="NLP57" s="27" t="e">
        <f>NLP56/Справочно!NLO$5*1000000</f>
        <v>#DIV/0!</v>
      </c>
      <c r="NLQ57" s="27" t="e">
        <f>NLQ56/Справочно!NLP$5*1000000</f>
        <v>#DIV/0!</v>
      </c>
      <c r="NLR57" s="27" t="e">
        <f>NLR56/Справочно!NLQ$5*1000000</f>
        <v>#DIV/0!</v>
      </c>
      <c r="NLS57" s="27" t="e">
        <f>NLS56/Справочно!NLR$5*1000000</f>
        <v>#DIV/0!</v>
      </c>
      <c r="NLT57" s="27" t="e">
        <f>NLT56/Справочно!NLS$5*1000000</f>
        <v>#DIV/0!</v>
      </c>
      <c r="NLU57" s="27" t="e">
        <f>NLU56/Справочно!NLT$5*1000000</f>
        <v>#DIV/0!</v>
      </c>
      <c r="NLV57" s="27" t="e">
        <f>NLV56/Справочно!NLU$5*1000000</f>
        <v>#DIV/0!</v>
      </c>
      <c r="NLW57" s="27" t="e">
        <f>NLW56/Справочно!NLV$5*1000000</f>
        <v>#DIV/0!</v>
      </c>
      <c r="NLX57" s="27" t="e">
        <f>NLX56/Справочно!NLW$5*1000000</f>
        <v>#DIV/0!</v>
      </c>
      <c r="NLY57" s="27" t="e">
        <f>NLY56/Справочно!NLX$5*1000000</f>
        <v>#DIV/0!</v>
      </c>
      <c r="NLZ57" s="27" t="e">
        <f>NLZ56/Справочно!NLY$5*1000000</f>
        <v>#DIV/0!</v>
      </c>
      <c r="NMA57" s="27" t="e">
        <f>NMA56/Справочно!NLZ$5*1000000</f>
        <v>#DIV/0!</v>
      </c>
      <c r="NMB57" s="27" t="e">
        <f>NMB56/Справочно!NMA$5*1000000</f>
        <v>#DIV/0!</v>
      </c>
      <c r="NMC57" s="27" t="e">
        <f>NMC56/Справочно!NMB$5*1000000</f>
        <v>#DIV/0!</v>
      </c>
      <c r="NMD57" s="27" t="e">
        <f>NMD56/Справочно!NMC$5*1000000</f>
        <v>#DIV/0!</v>
      </c>
      <c r="NME57" s="27" t="e">
        <f>NME56/Справочно!NMD$5*1000000</f>
        <v>#DIV/0!</v>
      </c>
      <c r="NMF57" s="27" t="e">
        <f>NMF56/Справочно!NME$5*1000000</f>
        <v>#DIV/0!</v>
      </c>
      <c r="NMG57" s="27" t="e">
        <f>NMG56/Справочно!NMF$5*1000000</f>
        <v>#DIV/0!</v>
      </c>
      <c r="NMH57" s="27" t="e">
        <f>NMH56/Справочно!NMG$5*1000000</f>
        <v>#DIV/0!</v>
      </c>
      <c r="NMI57" s="27" t="e">
        <f>NMI56/Справочно!NMH$5*1000000</f>
        <v>#DIV/0!</v>
      </c>
      <c r="NMJ57" s="27" t="e">
        <f>NMJ56/Справочно!NMI$5*1000000</f>
        <v>#DIV/0!</v>
      </c>
      <c r="NMK57" s="27" t="e">
        <f>NMK56/Справочно!NMJ$5*1000000</f>
        <v>#DIV/0!</v>
      </c>
      <c r="NML57" s="27" t="e">
        <f>NML56/Справочно!NMK$5*1000000</f>
        <v>#DIV/0!</v>
      </c>
      <c r="NMM57" s="27" t="e">
        <f>NMM56/Справочно!NML$5*1000000</f>
        <v>#DIV/0!</v>
      </c>
      <c r="NMN57" s="27" t="e">
        <f>NMN56/Справочно!NMM$5*1000000</f>
        <v>#DIV/0!</v>
      </c>
      <c r="NMO57" s="27" t="e">
        <f>NMO56/Справочно!NMN$5*1000000</f>
        <v>#DIV/0!</v>
      </c>
      <c r="NMP57" s="27" t="e">
        <f>NMP56/Справочно!NMO$5*1000000</f>
        <v>#DIV/0!</v>
      </c>
      <c r="NMQ57" s="27" t="e">
        <f>NMQ56/Справочно!NMP$5*1000000</f>
        <v>#DIV/0!</v>
      </c>
      <c r="NMR57" s="27" t="e">
        <f>NMR56/Справочно!NMQ$5*1000000</f>
        <v>#DIV/0!</v>
      </c>
      <c r="NMS57" s="27" t="e">
        <f>NMS56/Справочно!NMR$5*1000000</f>
        <v>#DIV/0!</v>
      </c>
      <c r="NMT57" s="27" t="e">
        <f>NMT56/Справочно!NMS$5*1000000</f>
        <v>#DIV/0!</v>
      </c>
      <c r="NMU57" s="27" t="e">
        <f>NMU56/Справочно!NMT$5*1000000</f>
        <v>#DIV/0!</v>
      </c>
      <c r="NMV57" s="27" t="e">
        <f>NMV56/Справочно!NMU$5*1000000</f>
        <v>#DIV/0!</v>
      </c>
      <c r="NMW57" s="27" t="e">
        <f>NMW56/Справочно!NMV$5*1000000</f>
        <v>#DIV/0!</v>
      </c>
      <c r="NMX57" s="27" t="e">
        <f>NMX56/Справочно!NMW$5*1000000</f>
        <v>#DIV/0!</v>
      </c>
      <c r="NMY57" s="27" t="e">
        <f>NMY56/Справочно!NMX$5*1000000</f>
        <v>#DIV/0!</v>
      </c>
      <c r="NMZ57" s="27" t="e">
        <f>NMZ56/Справочно!NMY$5*1000000</f>
        <v>#DIV/0!</v>
      </c>
      <c r="NNA57" s="27" t="e">
        <f>NNA56/Справочно!NMZ$5*1000000</f>
        <v>#DIV/0!</v>
      </c>
      <c r="NNB57" s="27" t="e">
        <f>NNB56/Справочно!NNA$5*1000000</f>
        <v>#DIV/0!</v>
      </c>
      <c r="NNC57" s="27" t="e">
        <f>NNC56/Справочно!NNB$5*1000000</f>
        <v>#DIV/0!</v>
      </c>
      <c r="NND57" s="27" t="e">
        <f>NND56/Справочно!NNC$5*1000000</f>
        <v>#DIV/0!</v>
      </c>
      <c r="NNE57" s="27" t="e">
        <f>NNE56/Справочно!NND$5*1000000</f>
        <v>#DIV/0!</v>
      </c>
      <c r="NNF57" s="27" t="e">
        <f>NNF56/Справочно!NNE$5*1000000</f>
        <v>#DIV/0!</v>
      </c>
      <c r="NNG57" s="27" t="e">
        <f>NNG56/Справочно!NNF$5*1000000</f>
        <v>#DIV/0!</v>
      </c>
      <c r="NNH57" s="27" t="e">
        <f>NNH56/Справочно!NNG$5*1000000</f>
        <v>#DIV/0!</v>
      </c>
      <c r="NNI57" s="27" t="e">
        <f>NNI56/Справочно!NNH$5*1000000</f>
        <v>#DIV/0!</v>
      </c>
      <c r="NNJ57" s="27" t="e">
        <f>NNJ56/Справочно!NNI$5*1000000</f>
        <v>#DIV/0!</v>
      </c>
      <c r="NNK57" s="27" t="e">
        <f>NNK56/Справочно!NNJ$5*1000000</f>
        <v>#DIV/0!</v>
      </c>
      <c r="NNL57" s="27" t="e">
        <f>NNL56/Справочно!NNK$5*1000000</f>
        <v>#DIV/0!</v>
      </c>
      <c r="NNM57" s="27" t="e">
        <f>NNM56/Справочно!NNL$5*1000000</f>
        <v>#DIV/0!</v>
      </c>
      <c r="NNN57" s="27" t="e">
        <f>NNN56/Справочно!NNM$5*1000000</f>
        <v>#DIV/0!</v>
      </c>
      <c r="NNO57" s="27" t="e">
        <f>NNO56/Справочно!NNN$5*1000000</f>
        <v>#DIV/0!</v>
      </c>
      <c r="NNP57" s="27" t="e">
        <f>NNP56/Справочно!NNO$5*1000000</f>
        <v>#DIV/0!</v>
      </c>
      <c r="NNQ57" s="27" t="e">
        <f>NNQ56/Справочно!NNP$5*1000000</f>
        <v>#DIV/0!</v>
      </c>
      <c r="NNR57" s="27" t="e">
        <f>NNR56/Справочно!NNQ$5*1000000</f>
        <v>#DIV/0!</v>
      </c>
      <c r="NNS57" s="27" t="e">
        <f>NNS56/Справочно!NNR$5*1000000</f>
        <v>#DIV/0!</v>
      </c>
      <c r="NNT57" s="27" t="e">
        <f>NNT56/Справочно!NNS$5*1000000</f>
        <v>#DIV/0!</v>
      </c>
      <c r="NNU57" s="27" t="e">
        <f>NNU56/Справочно!NNT$5*1000000</f>
        <v>#DIV/0!</v>
      </c>
      <c r="NNV57" s="27" t="e">
        <f>NNV56/Справочно!NNU$5*1000000</f>
        <v>#DIV/0!</v>
      </c>
      <c r="NNW57" s="27" t="e">
        <f>NNW56/Справочно!NNV$5*1000000</f>
        <v>#DIV/0!</v>
      </c>
      <c r="NNX57" s="27" t="e">
        <f>NNX56/Справочно!NNW$5*1000000</f>
        <v>#DIV/0!</v>
      </c>
      <c r="NNY57" s="27" t="e">
        <f>NNY56/Справочно!NNX$5*1000000</f>
        <v>#DIV/0!</v>
      </c>
      <c r="NNZ57" s="27" t="e">
        <f>NNZ56/Справочно!NNY$5*1000000</f>
        <v>#DIV/0!</v>
      </c>
      <c r="NOA57" s="27" t="e">
        <f>NOA56/Справочно!NNZ$5*1000000</f>
        <v>#DIV/0!</v>
      </c>
      <c r="NOB57" s="27" t="e">
        <f>NOB56/Справочно!NOA$5*1000000</f>
        <v>#DIV/0!</v>
      </c>
      <c r="NOC57" s="27" t="e">
        <f>NOC56/Справочно!NOB$5*1000000</f>
        <v>#DIV/0!</v>
      </c>
      <c r="NOD57" s="27" t="e">
        <f>NOD56/Справочно!NOC$5*1000000</f>
        <v>#DIV/0!</v>
      </c>
      <c r="NOE57" s="27" t="e">
        <f>NOE56/Справочно!NOD$5*1000000</f>
        <v>#DIV/0!</v>
      </c>
      <c r="NOF57" s="27" t="e">
        <f>NOF56/Справочно!NOE$5*1000000</f>
        <v>#DIV/0!</v>
      </c>
      <c r="NOG57" s="27" t="e">
        <f>NOG56/Справочно!NOF$5*1000000</f>
        <v>#DIV/0!</v>
      </c>
      <c r="NOH57" s="27" t="e">
        <f>NOH56/Справочно!NOG$5*1000000</f>
        <v>#DIV/0!</v>
      </c>
      <c r="NOI57" s="27" t="e">
        <f>NOI56/Справочно!NOH$5*1000000</f>
        <v>#DIV/0!</v>
      </c>
      <c r="NOJ57" s="27" t="e">
        <f>NOJ56/Справочно!NOI$5*1000000</f>
        <v>#DIV/0!</v>
      </c>
      <c r="NOK57" s="27" t="e">
        <f>NOK56/Справочно!NOJ$5*1000000</f>
        <v>#DIV/0!</v>
      </c>
      <c r="NOL57" s="27" t="e">
        <f>NOL56/Справочно!NOK$5*1000000</f>
        <v>#DIV/0!</v>
      </c>
      <c r="NOM57" s="27" t="e">
        <f>NOM56/Справочно!NOL$5*1000000</f>
        <v>#DIV/0!</v>
      </c>
      <c r="NON57" s="27" t="e">
        <f>NON56/Справочно!NOM$5*1000000</f>
        <v>#DIV/0!</v>
      </c>
      <c r="NOO57" s="27" t="e">
        <f>NOO56/Справочно!NON$5*1000000</f>
        <v>#DIV/0!</v>
      </c>
      <c r="NOP57" s="27" t="e">
        <f>NOP56/Справочно!NOO$5*1000000</f>
        <v>#DIV/0!</v>
      </c>
      <c r="NOQ57" s="27" t="e">
        <f>NOQ56/Справочно!NOP$5*1000000</f>
        <v>#DIV/0!</v>
      </c>
      <c r="NOR57" s="27" t="e">
        <f>NOR56/Справочно!NOQ$5*1000000</f>
        <v>#DIV/0!</v>
      </c>
      <c r="NOS57" s="27" t="e">
        <f>NOS56/Справочно!NOR$5*1000000</f>
        <v>#DIV/0!</v>
      </c>
      <c r="NOT57" s="27" t="e">
        <f>NOT56/Справочно!NOS$5*1000000</f>
        <v>#DIV/0!</v>
      </c>
      <c r="NOU57" s="27" t="e">
        <f>NOU56/Справочно!NOT$5*1000000</f>
        <v>#DIV/0!</v>
      </c>
      <c r="NOV57" s="27" t="e">
        <f>NOV56/Справочно!NOU$5*1000000</f>
        <v>#DIV/0!</v>
      </c>
      <c r="NOW57" s="27" t="e">
        <f>NOW56/Справочно!NOV$5*1000000</f>
        <v>#DIV/0!</v>
      </c>
      <c r="NOX57" s="27" t="e">
        <f>NOX56/Справочно!NOW$5*1000000</f>
        <v>#DIV/0!</v>
      </c>
      <c r="NOY57" s="27" t="e">
        <f>NOY56/Справочно!NOX$5*1000000</f>
        <v>#DIV/0!</v>
      </c>
      <c r="NOZ57" s="27" t="e">
        <f>NOZ56/Справочно!NOY$5*1000000</f>
        <v>#DIV/0!</v>
      </c>
      <c r="NPA57" s="27" t="e">
        <f>NPA56/Справочно!NOZ$5*1000000</f>
        <v>#DIV/0!</v>
      </c>
      <c r="NPB57" s="27" t="e">
        <f>NPB56/Справочно!NPA$5*1000000</f>
        <v>#DIV/0!</v>
      </c>
      <c r="NPC57" s="27" t="e">
        <f>NPC56/Справочно!NPB$5*1000000</f>
        <v>#DIV/0!</v>
      </c>
      <c r="NPD57" s="27" t="e">
        <f>NPD56/Справочно!NPC$5*1000000</f>
        <v>#DIV/0!</v>
      </c>
      <c r="NPE57" s="27" t="e">
        <f>NPE56/Справочно!NPD$5*1000000</f>
        <v>#DIV/0!</v>
      </c>
      <c r="NPF57" s="27" t="e">
        <f>NPF56/Справочно!NPE$5*1000000</f>
        <v>#DIV/0!</v>
      </c>
      <c r="NPG57" s="27" t="e">
        <f>NPG56/Справочно!NPF$5*1000000</f>
        <v>#DIV/0!</v>
      </c>
      <c r="NPH57" s="27" t="e">
        <f>NPH56/Справочно!NPG$5*1000000</f>
        <v>#DIV/0!</v>
      </c>
      <c r="NPI57" s="27" t="e">
        <f>NPI56/Справочно!NPH$5*1000000</f>
        <v>#DIV/0!</v>
      </c>
      <c r="NPJ57" s="27" t="e">
        <f>NPJ56/Справочно!NPI$5*1000000</f>
        <v>#DIV/0!</v>
      </c>
      <c r="NPK57" s="27" t="e">
        <f>NPK56/Справочно!NPJ$5*1000000</f>
        <v>#DIV/0!</v>
      </c>
      <c r="NPL57" s="27" t="e">
        <f>NPL56/Справочно!NPK$5*1000000</f>
        <v>#DIV/0!</v>
      </c>
      <c r="NPM57" s="27" t="e">
        <f>NPM56/Справочно!NPL$5*1000000</f>
        <v>#DIV/0!</v>
      </c>
      <c r="NPN57" s="27" t="e">
        <f>NPN56/Справочно!NPM$5*1000000</f>
        <v>#DIV/0!</v>
      </c>
      <c r="NPO57" s="27" t="e">
        <f>NPO56/Справочно!NPN$5*1000000</f>
        <v>#DIV/0!</v>
      </c>
      <c r="NPP57" s="27" t="e">
        <f>NPP56/Справочно!NPO$5*1000000</f>
        <v>#DIV/0!</v>
      </c>
      <c r="NPQ57" s="27" t="e">
        <f>NPQ56/Справочно!NPP$5*1000000</f>
        <v>#DIV/0!</v>
      </c>
      <c r="NPR57" s="27" t="e">
        <f>NPR56/Справочно!NPQ$5*1000000</f>
        <v>#DIV/0!</v>
      </c>
      <c r="NPS57" s="27" t="e">
        <f>NPS56/Справочно!NPR$5*1000000</f>
        <v>#DIV/0!</v>
      </c>
      <c r="NPT57" s="27" t="e">
        <f>NPT56/Справочно!NPS$5*1000000</f>
        <v>#DIV/0!</v>
      </c>
      <c r="NPU57" s="27" t="e">
        <f>NPU56/Справочно!NPT$5*1000000</f>
        <v>#DIV/0!</v>
      </c>
      <c r="NPV57" s="27" t="e">
        <f>NPV56/Справочно!NPU$5*1000000</f>
        <v>#DIV/0!</v>
      </c>
      <c r="NPW57" s="27" t="e">
        <f>NPW56/Справочно!NPV$5*1000000</f>
        <v>#DIV/0!</v>
      </c>
      <c r="NPX57" s="27" t="e">
        <f>NPX56/Справочно!NPW$5*1000000</f>
        <v>#DIV/0!</v>
      </c>
      <c r="NPY57" s="27" t="e">
        <f>NPY56/Справочно!NPX$5*1000000</f>
        <v>#DIV/0!</v>
      </c>
      <c r="NPZ57" s="27" t="e">
        <f>NPZ56/Справочно!NPY$5*1000000</f>
        <v>#DIV/0!</v>
      </c>
      <c r="NQA57" s="27" t="e">
        <f>NQA56/Справочно!NPZ$5*1000000</f>
        <v>#DIV/0!</v>
      </c>
      <c r="NQB57" s="27" t="e">
        <f>NQB56/Справочно!NQA$5*1000000</f>
        <v>#DIV/0!</v>
      </c>
      <c r="NQC57" s="27" t="e">
        <f>NQC56/Справочно!NQB$5*1000000</f>
        <v>#DIV/0!</v>
      </c>
      <c r="NQD57" s="27" t="e">
        <f>NQD56/Справочно!NQC$5*1000000</f>
        <v>#DIV/0!</v>
      </c>
      <c r="NQE57" s="27" t="e">
        <f>NQE56/Справочно!NQD$5*1000000</f>
        <v>#DIV/0!</v>
      </c>
      <c r="NQF57" s="27" t="e">
        <f>NQF56/Справочно!NQE$5*1000000</f>
        <v>#DIV/0!</v>
      </c>
      <c r="NQG57" s="27" t="e">
        <f>NQG56/Справочно!NQF$5*1000000</f>
        <v>#DIV/0!</v>
      </c>
      <c r="NQH57" s="27" t="e">
        <f>NQH56/Справочно!NQG$5*1000000</f>
        <v>#DIV/0!</v>
      </c>
      <c r="NQI57" s="27" t="e">
        <f>NQI56/Справочно!NQH$5*1000000</f>
        <v>#DIV/0!</v>
      </c>
      <c r="NQJ57" s="27" t="e">
        <f>NQJ56/Справочно!NQI$5*1000000</f>
        <v>#DIV/0!</v>
      </c>
      <c r="NQK57" s="27" t="e">
        <f>NQK56/Справочно!NQJ$5*1000000</f>
        <v>#DIV/0!</v>
      </c>
      <c r="NQL57" s="27" t="e">
        <f>NQL56/Справочно!NQK$5*1000000</f>
        <v>#DIV/0!</v>
      </c>
      <c r="NQM57" s="27" t="e">
        <f>NQM56/Справочно!NQL$5*1000000</f>
        <v>#DIV/0!</v>
      </c>
      <c r="NQN57" s="27" t="e">
        <f>NQN56/Справочно!NQM$5*1000000</f>
        <v>#DIV/0!</v>
      </c>
      <c r="NQO57" s="27" t="e">
        <f>NQO56/Справочно!NQN$5*1000000</f>
        <v>#DIV/0!</v>
      </c>
      <c r="NQP57" s="27" t="e">
        <f>NQP56/Справочно!NQO$5*1000000</f>
        <v>#DIV/0!</v>
      </c>
      <c r="NQQ57" s="27" t="e">
        <f>NQQ56/Справочно!NQP$5*1000000</f>
        <v>#DIV/0!</v>
      </c>
      <c r="NQR57" s="27" t="e">
        <f>NQR56/Справочно!NQQ$5*1000000</f>
        <v>#DIV/0!</v>
      </c>
      <c r="NQS57" s="27" t="e">
        <f>NQS56/Справочно!NQR$5*1000000</f>
        <v>#DIV/0!</v>
      </c>
      <c r="NQT57" s="27" t="e">
        <f>NQT56/Справочно!NQS$5*1000000</f>
        <v>#DIV/0!</v>
      </c>
      <c r="NQU57" s="27" t="e">
        <f>NQU56/Справочно!NQT$5*1000000</f>
        <v>#DIV/0!</v>
      </c>
      <c r="NQV57" s="27" t="e">
        <f>NQV56/Справочно!NQU$5*1000000</f>
        <v>#DIV/0!</v>
      </c>
      <c r="NQW57" s="27" t="e">
        <f>NQW56/Справочно!NQV$5*1000000</f>
        <v>#DIV/0!</v>
      </c>
      <c r="NQX57" s="27" t="e">
        <f>NQX56/Справочно!NQW$5*1000000</f>
        <v>#DIV/0!</v>
      </c>
      <c r="NQY57" s="27" t="e">
        <f>NQY56/Справочно!NQX$5*1000000</f>
        <v>#DIV/0!</v>
      </c>
      <c r="NQZ57" s="27" t="e">
        <f>NQZ56/Справочно!NQY$5*1000000</f>
        <v>#DIV/0!</v>
      </c>
      <c r="NRA57" s="27" t="e">
        <f>NRA56/Справочно!NQZ$5*1000000</f>
        <v>#DIV/0!</v>
      </c>
      <c r="NRB57" s="27" t="e">
        <f>NRB56/Справочно!NRA$5*1000000</f>
        <v>#DIV/0!</v>
      </c>
      <c r="NRC57" s="27" t="e">
        <f>NRC56/Справочно!NRB$5*1000000</f>
        <v>#DIV/0!</v>
      </c>
      <c r="NRD57" s="27" t="e">
        <f>NRD56/Справочно!NRC$5*1000000</f>
        <v>#DIV/0!</v>
      </c>
      <c r="NRE57" s="27" t="e">
        <f>NRE56/Справочно!NRD$5*1000000</f>
        <v>#DIV/0!</v>
      </c>
      <c r="NRF57" s="27" t="e">
        <f>NRF56/Справочно!NRE$5*1000000</f>
        <v>#DIV/0!</v>
      </c>
      <c r="NRG57" s="27" t="e">
        <f>NRG56/Справочно!NRF$5*1000000</f>
        <v>#DIV/0!</v>
      </c>
      <c r="NRH57" s="27" t="e">
        <f>NRH56/Справочно!NRG$5*1000000</f>
        <v>#DIV/0!</v>
      </c>
      <c r="NRI57" s="27" t="e">
        <f>NRI56/Справочно!NRH$5*1000000</f>
        <v>#DIV/0!</v>
      </c>
      <c r="NRJ57" s="27" t="e">
        <f>NRJ56/Справочно!NRI$5*1000000</f>
        <v>#DIV/0!</v>
      </c>
      <c r="NRK57" s="27" t="e">
        <f>NRK56/Справочно!NRJ$5*1000000</f>
        <v>#DIV/0!</v>
      </c>
      <c r="NRL57" s="27" t="e">
        <f>NRL56/Справочно!NRK$5*1000000</f>
        <v>#DIV/0!</v>
      </c>
      <c r="NRM57" s="27" t="e">
        <f>NRM56/Справочно!NRL$5*1000000</f>
        <v>#DIV/0!</v>
      </c>
      <c r="NRN57" s="27" t="e">
        <f>NRN56/Справочно!NRM$5*1000000</f>
        <v>#DIV/0!</v>
      </c>
      <c r="NRO57" s="27" t="e">
        <f>NRO56/Справочно!NRN$5*1000000</f>
        <v>#DIV/0!</v>
      </c>
      <c r="NRP57" s="27" t="e">
        <f>NRP56/Справочно!NRO$5*1000000</f>
        <v>#DIV/0!</v>
      </c>
      <c r="NRQ57" s="27" t="e">
        <f>NRQ56/Справочно!NRP$5*1000000</f>
        <v>#DIV/0!</v>
      </c>
      <c r="NRR57" s="27" t="e">
        <f>NRR56/Справочно!NRQ$5*1000000</f>
        <v>#DIV/0!</v>
      </c>
      <c r="NRS57" s="27" t="e">
        <f>NRS56/Справочно!NRR$5*1000000</f>
        <v>#DIV/0!</v>
      </c>
      <c r="NRT57" s="27" t="e">
        <f>NRT56/Справочно!NRS$5*1000000</f>
        <v>#DIV/0!</v>
      </c>
      <c r="NRU57" s="27" t="e">
        <f>NRU56/Справочно!NRT$5*1000000</f>
        <v>#DIV/0!</v>
      </c>
      <c r="NRV57" s="27" t="e">
        <f>NRV56/Справочно!NRU$5*1000000</f>
        <v>#DIV/0!</v>
      </c>
      <c r="NRW57" s="27" t="e">
        <f>NRW56/Справочно!NRV$5*1000000</f>
        <v>#DIV/0!</v>
      </c>
      <c r="NRX57" s="27" t="e">
        <f>NRX56/Справочно!NRW$5*1000000</f>
        <v>#DIV/0!</v>
      </c>
      <c r="NRY57" s="27" t="e">
        <f>NRY56/Справочно!NRX$5*1000000</f>
        <v>#DIV/0!</v>
      </c>
      <c r="NRZ57" s="27" t="e">
        <f>NRZ56/Справочно!NRY$5*1000000</f>
        <v>#DIV/0!</v>
      </c>
      <c r="NSA57" s="27" t="e">
        <f>NSA56/Справочно!NRZ$5*1000000</f>
        <v>#DIV/0!</v>
      </c>
      <c r="NSB57" s="27" t="e">
        <f>NSB56/Справочно!NSA$5*1000000</f>
        <v>#DIV/0!</v>
      </c>
      <c r="NSC57" s="27" t="e">
        <f>NSC56/Справочно!NSB$5*1000000</f>
        <v>#DIV/0!</v>
      </c>
      <c r="NSD57" s="27" t="e">
        <f>NSD56/Справочно!NSC$5*1000000</f>
        <v>#DIV/0!</v>
      </c>
      <c r="NSE57" s="27" t="e">
        <f>NSE56/Справочно!NSD$5*1000000</f>
        <v>#DIV/0!</v>
      </c>
      <c r="NSF57" s="27" t="e">
        <f>NSF56/Справочно!NSE$5*1000000</f>
        <v>#DIV/0!</v>
      </c>
      <c r="NSG57" s="27" t="e">
        <f>NSG56/Справочно!NSF$5*1000000</f>
        <v>#DIV/0!</v>
      </c>
      <c r="NSH57" s="27" t="e">
        <f>NSH56/Справочно!NSG$5*1000000</f>
        <v>#DIV/0!</v>
      </c>
      <c r="NSI57" s="27" t="e">
        <f>NSI56/Справочно!NSH$5*1000000</f>
        <v>#DIV/0!</v>
      </c>
      <c r="NSJ57" s="27" t="e">
        <f>NSJ56/Справочно!NSI$5*1000000</f>
        <v>#DIV/0!</v>
      </c>
      <c r="NSK57" s="27" t="e">
        <f>NSK56/Справочно!NSJ$5*1000000</f>
        <v>#DIV/0!</v>
      </c>
      <c r="NSL57" s="27" t="e">
        <f>NSL56/Справочно!NSK$5*1000000</f>
        <v>#DIV/0!</v>
      </c>
      <c r="NSM57" s="27" t="e">
        <f>NSM56/Справочно!NSL$5*1000000</f>
        <v>#DIV/0!</v>
      </c>
      <c r="NSN57" s="27" t="e">
        <f>NSN56/Справочно!NSM$5*1000000</f>
        <v>#DIV/0!</v>
      </c>
      <c r="NSO57" s="27" t="e">
        <f>NSO56/Справочно!NSN$5*1000000</f>
        <v>#DIV/0!</v>
      </c>
      <c r="NSP57" s="27" t="e">
        <f>NSP56/Справочно!NSO$5*1000000</f>
        <v>#DIV/0!</v>
      </c>
      <c r="NSQ57" s="27" t="e">
        <f>NSQ56/Справочно!NSP$5*1000000</f>
        <v>#DIV/0!</v>
      </c>
      <c r="NSR57" s="27" t="e">
        <f>NSR56/Справочно!NSQ$5*1000000</f>
        <v>#DIV/0!</v>
      </c>
      <c r="NSS57" s="27" t="e">
        <f>NSS56/Справочно!NSR$5*1000000</f>
        <v>#DIV/0!</v>
      </c>
      <c r="NST57" s="27" t="e">
        <f>NST56/Справочно!NSS$5*1000000</f>
        <v>#DIV/0!</v>
      </c>
      <c r="NSU57" s="27" t="e">
        <f>NSU56/Справочно!NST$5*1000000</f>
        <v>#DIV/0!</v>
      </c>
      <c r="NSV57" s="27" t="e">
        <f>NSV56/Справочно!NSU$5*1000000</f>
        <v>#DIV/0!</v>
      </c>
      <c r="NSW57" s="27" t="e">
        <f>NSW56/Справочно!NSV$5*1000000</f>
        <v>#DIV/0!</v>
      </c>
      <c r="NSX57" s="27" t="e">
        <f>NSX56/Справочно!NSW$5*1000000</f>
        <v>#DIV/0!</v>
      </c>
      <c r="NSY57" s="27" t="e">
        <f>NSY56/Справочно!NSX$5*1000000</f>
        <v>#DIV/0!</v>
      </c>
      <c r="NSZ57" s="27" t="e">
        <f>NSZ56/Справочно!NSY$5*1000000</f>
        <v>#DIV/0!</v>
      </c>
      <c r="NTA57" s="27" t="e">
        <f>NTA56/Справочно!NSZ$5*1000000</f>
        <v>#DIV/0!</v>
      </c>
      <c r="NTB57" s="27" t="e">
        <f>NTB56/Справочно!NTA$5*1000000</f>
        <v>#DIV/0!</v>
      </c>
      <c r="NTC57" s="27" t="e">
        <f>NTC56/Справочно!NTB$5*1000000</f>
        <v>#DIV/0!</v>
      </c>
      <c r="NTD57" s="27" t="e">
        <f>NTD56/Справочно!NTC$5*1000000</f>
        <v>#DIV/0!</v>
      </c>
      <c r="NTE57" s="27" t="e">
        <f>NTE56/Справочно!NTD$5*1000000</f>
        <v>#DIV/0!</v>
      </c>
      <c r="NTF57" s="27" t="e">
        <f>NTF56/Справочно!NTE$5*1000000</f>
        <v>#DIV/0!</v>
      </c>
      <c r="NTG57" s="27" t="e">
        <f>NTG56/Справочно!NTF$5*1000000</f>
        <v>#DIV/0!</v>
      </c>
      <c r="NTH57" s="27" t="e">
        <f>NTH56/Справочно!NTG$5*1000000</f>
        <v>#DIV/0!</v>
      </c>
      <c r="NTI57" s="27" t="e">
        <f>NTI56/Справочно!NTH$5*1000000</f>
        <v>#DIV/0!</v>
      </c>
      <c r="NTJ57" s="27" t="e">
        <f>NTJ56/Справочно!NTI$5*1000000</f>
        <v>#DIV/0!</v>
      </c>
      <c r="NTK57" s="27" t="e">
        <f>NTK56/Справочно!NTJ$5*1000000</f>
        <v>#DIV/0!</v>
      </c>
      <c r="NTL57" s="27" t="e">
        <f>NTL56/Справочно!NTK$5*1000000</f>
        <v>#DIV/0!</v>
      </c>
      <c r="NTM57" s="27" t="e">
        <f>NTM56/Справочно!NTL$5*1000000</f>
        <v>#DIV/0!</v>
      </c>
      <c r="NTN57" s="27" t="e">
        <f>NTN56/Справочно!NTM$5*1000000</f>
        <v>#DIV/0!</v>
      </c>
      <c r="NTO57" s="27" t="e">
        <f>NTO56/Справочно!NTN$5*1000000</f>
        <v>#DIV/0!</v>
      </c>
      <c r="NTP57" s="27" t="e">
        <f>NTP56/Справочно!NTO$5*1000000</f>
        <v>#DIV/0!</v>
      </c>
      <c r="NTQ57" s="27" t="e">
        <f>NTQ56/Справочно!NTP$5*1000000</f>
        <v>#DIV/0!</v>
      </c>
      <c r="NTR57" s="27" t="e">
        <f>NTR56/Справочно!NTQ$5*1000000</f>
        <v>#DIV/0!</v>
      </c>
      <c r="NTS57" s="27" t="e">
        <f>NTS56/Справочно!NTR$5*1000000</f>
        <v>#DIV/0!</v>
      </c>
      <c r="NTT57" s="27" t="e">
        <f>NTT56/Справочно!NTS$5*1000000</f>
        <v>#DIV/0!</v>
      </c>
      <c r="NTU57" s="27" t="e">
        <f>NTU56/Справочно!NTT$5*1000000</f>
        <v>#DIV/0!</v>
      </c>
      <c r="NTV57" s="27" t="e">
        <f>NTV56/Справочно!NTU$5*1000000</f>
        <v>#DIV/0!</v>
      </c>
      <c r="NTW57" s="27" t="e">
        <f>NTW56/Справочно!NTV$5*1000000</f>
        <v>#DIV/0!</v>
      </c>
      <c r="NTX57" s="27" t="e">
        <f>NTX56/Справочно!NTW$5*1000000</f>
        <v>#DIV/0!</v>
      </c>
      <c r="NTY57" s="27" t="e">
        <f>NTY56/Справочно!NTX$5*1000000</f>
        <v>#DIV/0!</v>
      </c>
      <c r="NTZ57" s="27" t="e">
        <f>NTZ56/Справочно!NTY$5*1000000</f>
        <v>#DIV/0!</v>
      </c>
      <c r="NUA57" s="27" t="e">
        <f>NUA56/Справочно!NTZ$5*1000000</f>
        <v>#DIV/0!</v>
      </c>
      <c r="NUB57" s="27" t="e">
        <f>NUB56/Справочно!NUA$5*1000000</f>
        <v>#DIV/0!</v>
      </c>
      <c r="NUC57" s="27" t="e">
        <f>NUC56/Справочно!NUB$5*1000000</f>
        <v>#DIV/0!</v>
      </c>
      <c r="NUD57" s="27" t="e">
        <f>NUD56/Справочно!NUC$5*1000000</f>
        <v>#DIV/0!</v>
      </c>
      <c r="NUE57" s="27" t="e">
        <f>NUE56/Справочно!NUD$5*1000000</f>
        <v>#DIV/0!</v>
      </c>
      <c r="NUF57" s="27" t="e">
        <f>NUF56/Справочно!NUE$5*1000000</f>
        <v>#DIV/0!</v>
      </c>
      <c r="NUG57" s="27" t="e">
        <f>NUG56/Справочно!NUF$5*1000000</f>
        <v>#DIV/0!</v>
      </c>
      <c r="NUH57" s="27" t="e">
        <f>NUH56/Справочно!NUG$5*1000000</f>
        <v>#DIV/0!</v>
      </c>
      <c r="NUI57" s="27" t="e">
        <f>NUI56/Справочно!NUH$5*1000000</f>
        <v>#DIV/0!</v>
      </c>
      <c r="NUJ57" s="27" t="e">
        <f>NUJ56/Справочно!NUI$5*1000000</f>
        <v>#DIV/0!</v>
      </c>
      <c r="NUK57" s="27" t="e">
        <f>NUK56/Справочно!NUJ$5*1000000</f>
        <v>#DIV/0!</v>
      </c>
      <c r="NUL57" s="27" t="e">
        <f>NUL56/Справочно!NUK$5*1000000</f>
        <v>#DIV/0!</v>
      </c>
      <c r="NUM57" s="27" t="e">
        <f>NUM56/Справочно!NUL$5*1000000</f>
        <v>#DIV/0!</v>
      </c>
      <c r="NUN57" s="27" t="e">
        <f>NUN56/Справочно!NUM$5*1000000</f>
        <v>#DIV/0!</v>
      </c>
      <c r="NUO57" s="27" t="e">
        <f>NUO56/Справочно!NUN$5*1000000</f>
        <v>#DIV/0!</v>
      </c>
      <c r="NUP57" s="27" t="e">
        <f>NUP56/Справочно!NUO$5*1000000</f>
        <v>#DIV/0!</v>
      </c>
      <c r="NUQ57" s="27" t="e">
        <f>NUQ56/Справочно!NUP$5*1000000</f>
        <v>#DIV/0!</v>
      </c>
      <c r="NUR57" s="27" t="e">
        <f>NUR56/Справочно!NUQ$5*1000000</f>
        <v>#DIV/0!</v>
      </c>
      <c r="NUS57" s="27" t="e">
        <f>NUS56/Справочно!NUR$5*1000000</f>
        <v>#DIV/0!</v>
      </c>
      <c r="NUT57" s="27" t="e">
        <f>NUT56/Справочно!NUS$5*1000000</f>
        <v>#DIV/0!</v>
      </c>
      <c r="NUU57" s="27" t="e">
        <f>NUU56/Справочно!NUT$5*1000000</f>
        <v>#DIV/0!</v>
      </c>
      <c r="NUV57" s="27" t="e">
        <f>NUV56/Справочно!NUU$5*1000000</f>
        <v>#DIV/0!</v>
      </c>
      <c r="NUW57" s="27" t="e">
        <f>NUW56/Справочно!NUV$5*1000000</f>
        <v>#DIV/0!</v>
      </c>
      <c r="NUX57" s="27" t="e">
        <f>NUX56/Справочно!NUW$5*1000000</f>
        <v>#DIV/0!</v>
      </c>
      <c r="NUY57" s="27" t="e">
        <f>NUY56/Справочно!NUX$5*1000000</f>
        <v>#DIV/0!</v>
      </c>
      <c r="NUZ57" s="27" t="e">
        <f>NUZ56/Справочно!NUY$5*1000000</f>
        <v>#DIV/0!</v>
      </c>
      <c r="NVA57" s="27" t="e">
        <f>NVA56/Справочно!NUZ$5*1000000</f>
        <v>#DIV/0!</v>
      </c>
      <c r="NVB57" s="27" t="e">
        <f>NVB56/Справочно!NVA$5*1000000</f>
        <v>#DIV/0!</v>
      </c>
      <c r="NVC57" s="27" t="e">
        <f>NVC56/Справочно!NVB$5*1000000</f>
        <v>#DIV/0!</v>
      </c>
      <c r="NVD57" s="27" t="e">
        <f>NVD56/Справочно!NVC$5*1000000</f>
        <v>#DIV/0!</v>
      </c>
      <c r="NVE57" s="27" t="e">
        <f>NVE56/Справочно!NVD$5*1000000</f>
        <v>#DIV/0!</v>
      </c>
      <c r="NVF57" s="27" t="e">
        <f>NVF56/Справочно!NVE$5*1000000</f>
        <v>#DIV/0!</v>
      </c>
      <c r="NVG57" s="27" t="e">
        <f>NVG56/Справочно!NVF$5*1000000</f>
        <v>#DIV/0!</v>
      </c>
      <c r="NVH57" s="27" t="e">
        <f>NVH56/Справочно!NVG$5*1000000</f>
        <v>#DIV/0!</v>
      </c>
      <c r="NVI57" s="27" t="e">
        <f>NVI56/Справочно!NVH$5*1000000</f>
        <v>#DIV/0!</v>
      </c>
      <c r="NVJ57" s="27" t="e">
        <f>NVJ56/Справочно!NVI$5*1000000</f>
        <v>#DIV/0!</v>
      </c>
      <c r="NVK57" s="27" t="e">
        <f>NVK56/Справочно!NVJ$5*1000000</f>
        <v>#DIV/0!</v>
      </c>
      <c r="NVL57" s="27" t="e">
        <f>NVL56/Справочно!NVK$5*1000000</f>
        <v>#DIV/0!</v>
      </c>
      <c r="NVM57" s="27" t="e">
        <f>NVM56/Справочно!NVL$5*1000000</f>
        <v>#DIV/0!</v>
      </c>
      <c r="NVN57" s="27" t="e">
        <f>NVN56/Справочно!NVM$5*1000000</f>
        <v>#DIV/0!</v>
      </c>
      <c r="NVO57" s="27" t="e">
        <f>NVO56/Справочно!NVN$5*1000000</f>
        <v>#DIV/0!</v>
      </c>
      <c r="NVP57" s="27" t="e">
        <f>NVP56/Справочно!NVO$5*1000000</f>
        <v>#DIV/0!</v>
      </c>
      <c r="NVQ57" s="27" t="e">
        <f>NVQ56/Справочно!NVP$5*1000000</f>
        <v>#DIV/0!</v>
      </c>
      <c r="NVR57" s="27" t="e">
        <f>NVR56/Справочно!NVQ$5*1000000</f>
        <v>#DIV/0!</v>
      </c>
      <c r="NVS57" s="27" t="e">
        <f>NVS56/Справочно!NVR$5*1000000</f>
        <v>#DIV/0!</v>
      </c>
      <c r="NVT57" s="27" t="e">
        <f>NVT56/Справочно!NVS$5*1000000</f>
        <v>#DIV/0!</v>
      </c>
      <c r="NVU57" s="27" t="e">
        <f>NVU56/Справочно!NVT$5*1000000</f>
        <v>#DIV/0!</v>
      </c>
      <c r="NVV57" s="27" t="e">
        <f>NVV56/Справочно!NVU$5*1000000</f>
        <v>#DIV/0!</v>
      </c>
      <c r="NVW57" s="27" t="e">
        <f>NVW56/Справочно!NVV$5*1000000</f>
        <v>#DIV/0!</v>
      </c>
      <c r="NVX57" s="27" t="e">
        <f>NVX56/Справочно!NVW$5*1000000</f>
        <v>#DIV/0!</v>
      </c>
      <c r="NVY57" s="27" t="e">
        <f>NVY56/Справочно!NVX$5*1000000</f>
        <v>#DIV/0!</v>
      </c>
      <c r="NVZ57" s="27" t="e">
        <f>NVZ56/Справочно!NVY$5*1000000</f>
        <v>#DIV/0!</v>
      </c>
      <c r="NWA57" s="27" t="e">
        <f>NWA56/Справочно!NVZ$5*1000000</f>
        <v>#DIV/0!</v>
      </c>
      <c r="NWB57" s="27" t="e">
        <f>NWB56/Справочно!NWA$5*1000000</f>
        <v>#DIV/0!</v>
      </c>
      <c r="NWC57" s="27" t="e">
        <f>NWC56/Справочно!NWB$5*1000000</f>
        <v>#DIV/0!</v>
      </c>
      <c r="NWD57" s="27" t="e">
        <f>NWD56/Справочно!NWC$5*1000000</f>
        <v>#DIV/0!</v>
      </c>
      <c r="NWE57" s="27" t="e">
        <f>NWE56/Справочно!NWD$5*1000000</f>
        <v>#DIV/0!</v>
      </c>
      <c r="NWF57" s="27" t="e">
        <f>NWF56/Справочно!NWE$5*1000000</f>
        <v>#DIV/0!</v>
      </c>
      <c r="NWG57" s="27" t="e">
        <f>NWG56/Справочно!NWF$5*1000000</f>
        <v>#DIV/0!</v>
      </c>
      <c r="NWH57" s="27" t="e">
        <f>NWH56/Справочно!NWG$5*1000000</f>
        <v>#DIV/0!</v>
      </c>
      <c r="NWI57" s="27" t="e">
        <f>NWI56/Справочно!NWH$5*1000000</f>
        <v>#DIV/0!</v>
      </c>
      <c r="NWJ57" s="27" t="e">
        <f>NWJ56/Справочно!NWI$5*1000000</f>
        <v>#DIV/0!</v>
      </c>
      <c r="NWK57" s="27" t="e">
        <f>NWK56/Справочно!NWJ$5*1000000</f>
        <v>#DIV/0!</v>
      </c>
      <c r="NWL57" s="27" t="e">
        <f>NWL56/Справочно!NWK$5*1000000</f>
        <v>#DIV/0!</v>
      </c>
      <c r="NWM57" s="27" t="e">
        <f>NWM56/Справочно!NWL$5*1000000</f>
        <v>#DIV/0!</v>
      </c>
      <c r="NWN57" s="27" t="e">
        <f>NWN56/Справочно!NWM$5*1000000</f>
        <v>#DIV/0!</v>
      </c>
      <c r="NWO57" s="27" t="e">
        <f>NWO56/Справочно!NWN$5*1000000</f>
        <v>#DIV/0!</v>
      </c>
      <c r="NWP57" s="27" t="e">
        <f>NWP56/Справочно!NWO$5*1000000</f>
        <v>#DIV/0!</v>
      </c>
      <c r="NWQ57" s="27" t="e">
        <f>NWQ56/Справочно!NWP$5*1000000</f>
        <v>#DIV/0!</v>
      </c>
      <c r="NWR57" s="27" t="e">
        <f>NWR56/Справочно!NWQ$5*1000000</f>
        <v>#DIV/0!</v>
      </c>
      <c r="NWS57" s="27" t="e">
        <f>NWS56/Справочно!NWR$5*1000000</f>
        <v>#DIV/0!</v>
      </c>
      <c r="NWT57" s="27" t="e">
        <f>NWT56/Справочно!NWS$5*1000000</f>
        <v>#DIV/0!</v>
      </c>
      <c r="NWU57" s="27" t="e">
        <f>NWU56/Справочно!NWT$5*1000000</f>
        <v>#DIV/0!</v>
      </c>
      <c r="NWV57" s="27" t="e">
        <f>NWV56/Справочно!NWU$5*1000000</f>
        <v>#DIV/0!</v>
      </c>
      <c r="NWW57" s="27" t="e">
        <f>NWW56/Справочно!NWV$5*1000000</f>
        <v>#DIV/0!</v>
      </c>
      <c r="NWX57" s="27" t="e">
        <f>NWX56/Справочно!NWW$5*1000000</f>
        <v>#DIV/0!</v>
      </c>
      <c r="NWY57" s="27" t="e">
        <f>NWY56/Справочно!NWX$5*1000000</f>
        <v>#DIV/0!</v>
      </c>
      <c r="NWZ57" s="27" t="e">
        <f>NWZ56/Справочно!NWY$5*1000000</f>
        <v>#DIV/0!</v>
      </c>
      <c r="NXA57" s="27" t="e">
        <f>NXA56/Справочно!NWZ$5*1000000</f>
        <v>#DIV/0!</v>
      </c>
      <c r="NXB57" s="27" t="e">
        <f>NXB56/Справочно!NXA$5*1000000</f>
        <v>#DIV/0!</v>
      </c>
      <c r="NXC57" s="27" t="e">
        <f>NXC56/Справочно!NXB$5*1000000</f>
        <v>#DIV/0!</v>
      </c>
      <c r="NXD57" s="27" t="e">
        <f>NXD56/Справочно!NXC$5*1000000</f>
        <v>#DIV/0!</v>
      </c>
      <c r="NXE57" s="27" t="e">
        <f>NXE56/Справочно!NXD$5*1000000</f>
        <v>#DIV/0!</v>
      </c>
      <c r="NXF57" s="27" t="e">
        <f>NXF56/Справочно!NXE$5*1000000</f>
        <v>#DIV/0!</v>
      </c>
      <c r="NXG57" s="27" t="e">
        <f>NXG56/Справочно!NXF$5*1000000</f>
        <v>#DIV/0!</v>
      </c>
      <c r="NXH57" s="27" t="e">
        <f>NXH56/Справочно!NXG$5*1000000</f>
        <v>#DIV/0!</v>
      </c>
      <c r="NXI57" s="27" t="e">
        <f>NXI56/Справочно!NXH$5*1000000</f>
        <v>#DIV/0!</v>
      </c>
      <c r="NXJ57" s="27" t="e">
        <f>NXJ56/Справочно!NXI$5*1000000</f>
        <v>#DIV/0!</v>
      </c>
      <c r="NXK57" s="27" t="e">
        <f>NXK56/Справочно!NXJ$5*1000000</f>
        <v>#DIV/0!</v>
      </c>
      <c r="NXL57" s="27" t="e">
        <f>NXL56/Справочно!NXK$5*1000000</f>
        <v>#DIV/0!</v>
      </c>
      <c r="NXM57" s="27" t="e">
        <f>NXM56/Справочно!NXL$5*1000000</f>
        <v>#DIV/0!</v>
      </c>
      <c r="NXN57" s="27" t="e">
        <f>NXN56/Справочно!NXM$5*1000000</f>
        <v>#DIV/0!</v>
      </c>
      <c r="NXO57" s="27" t="e">
        <f>NXO56/Справочно!NXN$5*1000000</f>
        <v>#DIV/0!</v>
      </c>
      <c r="NXP57" s="27" t="e">
        <f>NXP56/Справочно!NXO$5*1000000</f>
        <v>#DIV/0!</v>
      </c>
      <c r="NXQ57" s="27" t="e">
        <f>NXQ56/Справочно!NXP$5*1000000</f>
        <v>#DIV/0!</v>
      </c>
      <c r="NXR57" s="27" t="e">
        <f>NXR56/Справочно!NXQ$5*1000000</f>
        <v>#DIV/0!</v>
      </c>
      <c r="NXS57" s="27" t="e">
        <f>NXS56/Справочно!NXR$5*1000000</f>
        <v>#DIV/0!</v>
      </c>
      <c r="NXT57" s="27" t="e">
        <f>NXT56/Справочно!NXS$5*1000000</f>
        <v>#DIV/0!</v>
      </c>
      <c r="NXU57" s="27" t="e">
        <f>NXU56/Справочно!NXT$5*1000000</f>
        <v>#DIV/0!</v>
      </c>
      <c r="NXV57" s="27" t="e">
        <f>NXV56/Справочно!NXU$5*1000000</f>
        <v>#DIV/0!</v>
      </c>
      <c r="NXW57" s="27" t="e">
        <f>NXW56/Справочно!NXV$5*1000000</f>
        <v>#DIV/0!</v>
      </c>
      <c r="NXX57" s="27" t="e">
        <f>NXX56/Справочно!NXW$5*1000000</f>
        <v>#DIV/0!</v>
      </c>
      <c r="NXY57" s="27" t="e">
        <f>NXY56/Справочно!NXX$5*1000000</f>
        <v>#DIV/0!</v>
      </c>
      <c r="NXZ57" s="27" t="e">
        <f>NXZ56/Справочно!NXY$5*1000000</f>
        <v>#DIV/0!</v>
      </c>
      <c r="NYA57" s="27" t="e">
        <f>NYA56/Справочно!NXZ$5*1000000</f>
        <v>#DIV/0!</v>
      </c>
      <c r="NYB57" s="27" t="e">
        <f>NYB56/Справочно!NYA$5*1000000</f>
        <v>#DIV/0!</v>
      </c>
      <c r="NYC57" s="27" t="e">
        <f>NYC56/Справочно!NYB$5*1000000</f>
        <v>#DIV/0!</v>
      </c>
      <c r="NYD57" s="27" t="e">
        <f>NYD56/Справочно!NYC$5*1000000</f>
        <v>#DIV/0!</v>
      </c>
      <c r="NYE57" s="27" t="e">
        <f>NYE56/Справочно!NYD$5*1000000</f>
        <v>#DIV/0!</v>
      </c>
      <c r="NYF57" s="27" t="e">
        <f>NYF56/Справочно!NYE$5*1000000</f>
        <v>#DIV/0!</v>
      </c>
      <c r="NYG57" s="27" t="e">
        <f>NYG56/Справочно!NYF$5*1000000</f>
        <v>#DIV/0!</v>
      </c>
      <c r="NYH57" s="27" t="e">
        <f>NYH56/Справочно!NYG$5*1000000</f>
        <v>#DIV/0!</v>
      </c>
      <c r="NYI57" s="27" t="e">
        <f>NYI56/Справочно!NYH$5*1000000</f>
        <v>#DIV/0!</v>
      </c>
      <c r="NYJ57" s="27" t="e">
        <f>NYJ56/Справочно!NYI$5*1000000</f>
        <v>#DIV/0!</v>
      </c>
      <c r="NYK57" s="27" t="e">
        <f>NYK56/Справочно!NYJ$5*1000000</f>
        <v>#DIV/0!</v>
      </c>
      <c r="NYL57" s="27" t="e">
        <f>NYL56/Справочно!NYK$5*1000000</f>
        <v>#DIV/0!</v>
      </c>
      <c r="NYM57" s="27" t="e">
        <f>NYM56/Справочно!NYL$5*1000000</f>
        <v>#DIV/0!</v>
      </c>
      <c r="NYN57" s="27" t="e">
        <f>NYN56/Справочно!NYM$5*1000000</f>
        <v>#DIV/0!</v>
      </c>
      <c r="NYO57" s="27" t="e">
        <f>NYO56/Справочно!NYN$5*1000000</f>
        <v>#DIV/0!</v>
      </c>
      <c r="NYP57" s="27" t="e">
        <f>NYP56/Справочно!NYO$5*1000000</f>
        <v>#DIV/0!</v>
      </c>
      <c r="NYQ57" s="27" t="e">
        <f>NYQ56/Справочно!NYP$5*1000000</f>
        <v>#DIV/0!</v>
      </c>
      <c r="NYR57" s="27" t="e">
        <f>NYR56/Справочно!NYQ$5*1000000</f>
        <v>#DIV/0!</v>
      </c>
      <c r="NYS57" s="27" t="e">
        <f>NYS56/Справочно!NYR$5*1000000</f>
        <v>#DIV/0!</v>
      </c>
      <c r="NYT57" s="27" t="e">
        <f>NYT56/Справочно!NYS$5*1000000</f>
        <v>#DIV/0!</v>
      </c>
      <c r="NYU57" s="27" t="e">
        <f>NYU56/Справочно!NYT$5*1000000</f>
        <v>#DIV/0!</v>
      </c>
      <c r="NYV57" s="27" t="e">
        <f>NYV56/Справочно!NYU$5*1000000</f>
        <v>#DIV/0!</v>
      </c>
      <c r="NYW57" s="27" t="e">
        <f>NYW56/Справочно!NYV$5*1000000</f>
        <v>#DIV/0!</v>
      </c>
      <c r="NYX57" s="27" t="e">
        <f>NYX56/Справочно!NYW$5*1000000</f>
        <v>#DIV/0!</v>
      </c>
      <c r="NYY57" s="27" t="e">
        <f>NYY56/Справочно!NYX$5*1000000</f>
        <v>#DIV/0!</v>
      </c>
      <c r="NYZ57" s="27" t="e">
        <f>NYZ56/Справочно!NYY$5*1000000</f>
        <v>#DIV/0!</v>
      </c>
      <c r="NZA57" s="27" t="e">
        <f>NZA56/Справочно!NYZ$5*1000000</f>
        <v>#DIV/0!</v>
      </c>
      <c r="NZB57" s="27" t="e">
        <f>NZB56/Справочно!NZA$5*1000000</f>
        <v>#DIV/0!</v>
      </c>
      <c r="NZC57" s="27" t="e">
        <f>NZC56/Справочно!NZB$5*1000000</f>
        <v>#DIV/0!</v>
      </c>
      <c r="NZD57" s="27" t="e">
        <f>NZD56/Справочно!NZC$5*1000000</f>
        <v>#DIV/0!</v>
      </c>
      <c r="NZE57" s="27" t="e">
        <f>NZE56/Справочно!NZD$5*1000000</f>
        <v>#DIV/0!</v>
      </c>
      <c r="NZF57" s="27" t="e">
        <f>NZF56/Справочно!NZE$5*1000000</f>
        <v>#DIV/0!</v>
      </c>
      <c r="NZG57" s="27" t="e">
        <f>NZG56/Справочно!NZF$5*1000000</f>
        <v>#DIV/0!</v>
      </c>
      <c r="NZH57" s="27" t="e">
        <f>NZH56/Справочно!NZG$5*1000000</f>
        <v>#DIV/0!</v>
      </c>
      <c r="NZI57" s="27" t="e">
        <f>NZI56/Справочно!NZH$5*1000000</f>
        <v>#DIV/0!</v>
      </c>
      <c r="NZJ57" s="27" t="e">
        <f>NZJ56/Справочно!NZI$5*1000000</f>
        <v>#DIV/0!</v>
      </c>
      <c r="NZK57" s="27" t="e">
        <f>NZK56/Справочно!NZJ$5*1000000</f>
        <v>#DIV/0!</v>
      </c>
      <c r="NZL57" s="27" t="e">
        <f>NZL56/Справочно!NZK$5*1000000</f>
        <v>#DIV/0!</v>
      </c>
      <c r="NZM57" s="27" t="e">
        <f>NZM56/Справочно!NZL$5*1000000</f>
        <v>#DIV/0!</v>
      </c>
      <c r="NZN57" s="27" t="e">
        <f>NZN56/Справочно!NZM$5*1000000</f>
        <v>#DIV/0!</v>
      </c>
      <c r="NZO57" s="27" t="e">
        <f>NZO56/Справочно!NZN$5*1000000</f>
        <v>#DIV/0!</v>
      </c>
      <c r="NZP57" s="27" t="e">
        <f>NZP56/Справочно!NZO$5*1000000</f>
        <v>#DIV/0!</v>
      </c>
      <c r="NZQ57" s="27" t="e">
        <f>NZQ56/Справочно!NZP$5*1000000</f>
        <v>#DIV/0!</v>
      </c>
      <c r="NZR57" s="27" t="e">
        <f>NZR56/Справочно!NZQ$5*1000000</f>
        <v>#DIV/0!</v>
      </c>
      <c r="NZS57" s="27" t="e">
        <f>NZS56/Справочно!NZR$5*1000000</f>
        <v>#DIV/0!</v>
      </c>
      <c r="NZT57" s="27" t="e">
        <f>NZT56/Справочно!NZS$5*1000000</f>
        <v>#DIV/0!</v>
      </c>
      <c r="NZU57" s="27" t="e">
        <f>NZU56/Справочно!NZT$5*1000000</f>
        <v>#DIV/0!</v>
      </c>
      <c r="NZV57" s="27" t="e">
        <f>NZV56/Справочно!NZU$5*1000000</f>
        <v>#DIV/0!</v>
      </c>
      <c r="NZW57" s="27" t="e">
        <f>NZW56/Справочно!NZV$5*1000000</f>
        <v>#DIV/0!</v>
      </c>
      <c r="NZX57" s="27" t="e">
        <f>NZX56/Справочно!NZW$5*1000000</f>
        <v>#DIV/0!</v>
      </c>
      <c r="NZY57" s="27" t="e">
        <f>NZY56/Справочно!NZX$5*1000000</f>
        <v>#DIV/0!</v>
      </c>
      <c r="NZZ57" s="27" t="e">
        <f>NZZ56/Справочно!NZY$5*1000000</f>
        <v>#DIV/0!</v>
      </c>
      <c r="OAA57" s="27" t="e">
        <f>OAA56/Справочно!NZZ$5*1000000</f>
        <v>#DIV/0!</v>
      </c>
      <c r="OAB57" s="27" t="e">
        <f>OAB56/Справочно!OAA$5*1000000</f>
        <v>#DIV/0!</v>
      </c>
      <c r="OAC57" s="27" t="e">
        <f>OAC56/Справочно!OAB$5*1000000</f>
        <v>#DIV/0!</v>
      </c>
      <c r="OAD57" s="27" t="e">
        <f>OAD56/Справочно!OAC$5*1000000</f>
        <v>#DIV/0!</v>
      </c>
      <c r="OAE57" s="27" t="e">
        <f>OAE56/Справочно!OAD$5*1000000</f>
        <v>#DIV/0!</v>
      </c>
      <c r="OAF57" s="27" t="e">
        <f>OAF56/Справочно!OAE$5*1000000</f>
        <v>#DIV/0!</v>
      </c>
      <c r="OAG57" s="27" t="e">
        <f>OAG56/Справочно!OAF$5*1000000</f>
        <v>#DIV/0!</v>
      </c>
      <c r="OAH57" s="27" t="e">
        <f>OAH56/Справочно!OAG$5*1000000</f>
        <v>#DIV/0!</v>
      </c>
      <c r="OAI57" s="27" t="e">
        <f>OAI56/Справочно!OAH$5*1000000</f>
        <v>#DIV/0!</v>
      </c>
      <c r="OAJ57" s="27" t="e">
        <f>OAJ56/Справочно!OAI$5*1000000</f>
        <v>#DIV/0!</v>
      </c>
      <c r="OAK57" s="27" t="e">
        <f>OAK56/Справочно!OAJ$5*1000000</f>
        <v>#DIV/0!</v>
      </c>
      <c r="OAL57" s="27" t="e">
        <f>OAL56/Справочно!OAK$5*1000000</f>
        <v>#DIV/0!</v>
      </c>
      <c r="OAM57" s="27" t="e">
        <f>OAM56/Справочно!OAL$5*1000000</f>
        <v>#DIV/0!</v>
      </c>
      <c r="OAN57" s="27" t="e">
        <f>OAN56/Справочно!OAM$5*1000000</f>
        <v>#DIV/0!</v>
      </c>
      <c r="OAO57" s="27" t="e">
        <f>OAO56/Справочно!OAN$5*1000000</f>
        <v>#DIV/0!</v>
      </c>
      <c r="OAP57" s="27" t="e">
        <f>OAP56/Справочно!OAO$5*1000000</f>
        <v>#DIV/0!</v>
      </c>
      <c r="OAQ57" s="27" t="e">
        <f>OAQ56/Справочно!OAP$5*1000000</f>
        <v>#DIV/0!</v>
      </c>
      <c r="OAR57" s="27" t="e">
        <f>OAR56/Справочно!OAQ$5*1000000</f>
        <v>#DIV/0!</v>
      </c>
      <c r="OAS57" s="27" t="e">
        <f>OAS56/Справочно!OAR$5*1000000</f>
        <v>#DIV/0!</v>
      </c>
      <c r="OAT57" s="27" t="e">
        <f>OAT56/Справочно!OAS$5*1000000</f>
        <v>#DIV/0!</v>
      </c>
      <c r="OAU57" s="27" t="e">
        <f>OAU56/Справочно!OAT$5*1000000</f>
        <v>#DIV/0!</v>
      </c>
      <c r="OAV57" s="27" t="e">
        <f>OAV56/Справочно!OAU$5*1000000</f>
        <v>#DIV/0!</v>
      </c>
      <c r="OAW57" s="27" t="e">
        <f>OAW56/Справочно!OAV$5*1000000</f>
        <v>#DIV/0!</v>
      </c>
      <c r="OAX57" s="27" t="e">
        <f>OAX56/Справочно!OAW$5*1000000</f>
        <v>#DIV/0!</v>
      </c>
      <c r="OAY57" s="27" t="e">
        <f>OAY56/Справочно!OAX$5*1000000</f>
        <v>#DIV/0!</v>
      </c>
      <c r="OAZ57" s="27" t="e">
        <f>OAZ56/Справочно!OAY$5*1000000</f>
        <v>#DIV/0!</v>
      </c>
      <c r="OBA57" s="27" t="e">
        <f>OBA56/Справочно!OAZ$5*1000000</f>
        <v>#DIV/0!</v>
      </c>
      <c r="OBB57" s="27" t="e">
        <f>OBB56/Справочно!OBA$5*1000000</f>
        <v>#DIV/0!</v>
      </c>
      <c r="OBC57" s="27" t="e">
        <f>OBC56/Справочно!OBB$5*1000000</f>
        <v>#DIV/0!</v>
      </c>
      <c r="OBD57" s="27" t="e">
        <f>OBD56/Справочно!OBC$5*1000000</f>
        <v>#DIV/0!</v>
      </c>
      <c r="OBE57" s="27" t="e">
        <f>OBE56/Справочно!OBD$5*1000000</f>
        <v>#DIV/0!</v>
      </c>
      <c r="OBF57" s="27" t="e">
        <f>OBF56/Справочно!OBE$5*1000000</f>
        <v>#DIV/0!</v>
      </c>
      <c r="OBG57" s="27" t="e">
        <f>OBG56/Справочно!OBF$5*1000000</f>
        <v>#DIV/0!</v>
      </c>
      <c r="OBH57" s="27" t="e">
        <f>OBH56/Справочно!OBG$5*1000000</f>
        <v>#DIV/0!</v>
      </c>
      <c r="OBI57" s="27" t="e">
        <f>OBI56/Справочно!OBH$5*1000000</f>
        <v>#DIV/0!</v>
      </c>
      <c r="OBJ57" s="27" t="e">
        <f>OBJ56/Справочно!OBI$5*1000000</f>
        <v>#DIV/0!</v>
      </c>
      <c r="OBK57" s="27" t="e">
        <f>OBK56/Справочно!OBJ$5*1000000</f>
        <v>#DIV/0!</v>
      </c>
      <c r="OBL57" s="27" t="e">
        <f>OBL56/Справочно!OBK$5*1000000</f>
        <v>#DIV/0!</v>
      </c>
      <c r="OBM57" s="27" t="e">
        <f>OBM56/Справочно!OBL$5*1000000</f>
        <v>#DIV/0!</v>
      </c>
      <c r="OBN57" s="27" t="e">
        <f>OBN56/Справочно!OBM$5*1000000</f>
        <v>#DIV/0!</v>
      </c>
      <c r="OBO57" s="27" t="e">
        <f>OBO56/Справочно!OBN$5*1000000</f>
        <v>#DIV/0!</v>
      </c>
      <c r="OBP57" s="27" t="e">
        <f>OBP56/Справочно!OBO$5*1000000</f>
        <v>#DIV/0!</v>
      </c>
      <c r="OBQ57" s="27" t="e">
        <f>OBQ56/Справочно!OBP$5*1000000</f>
        <v>#DIV/0!</v>
      </c>
      <c r="OBR57" s="27" t="e">
        <f>OBR56/Справочно!OBQ$5*1000000</f>
        <v>#DIV/0!</v>
      </c>
      <c r="OBS57" s="27" t="e">
        <f>OBS56/Справочно!OBR$5*1000000</f>
        <v>#DIV/0!</v>
      </c>
      <c r="OBT57" s="27" t="e">
        <f>OBT56/Справочно!OBS$5*1000000</f>
        <v>#DIV/0!</v>
      </c>
      <c r="OBU57" s="27" t="e">
        <f>OBU56/Справочно!OBT$5*1000000</f>
        <v>#DIV/0!</v>
      </c>
      <c r="OBV57" s="27" t="e">
        <f>OBV56/Справочно!OBU$5*1000000</f>
        <v>#DIV/0!</v>
      </c>
      <c r="OBW57" s="27" t="e">
        <f>OBW56/Справочно!OBV$5*1000000</f>
        <v>#DIV/0!</v>
      </c>
      <c r="OBX57" s="27" t="e">
        <f>OBX56/Справочно!OBW$5*1000000</f>
        <v>#DIV/0!</v>
      </c>
      <c r="OBY57" s="27" t="e">
        <f>OBY56/Справочно!OBX$5*1000000</f>
        <v>#DIV/0!</v>
      </c>
      <c r="OBZ57" s="27" t="e">
        <f>OBZ56/Справочно!OBY$5*1000000</f>
        <v>#DIV/0!</v>
      </c>
      <c r="OCA57" s="27" t="e">
        <f>OCA56/Справочно!OBZ$5*1000000</f>
        <v>#DIV/0!</v>
      </c>
      <c r="OCB57" s="27" t="e">
        <f>OCB56/Справочно!OCA$5*1000000</f>
        <v>#DIV/0!</v>
      </c>
      <c r="OCC57" s="27" t="e">
        <f>OCC56/Справочно!OCB$5*1000000</f>
        <v>#DIV/0!</v>
      </c>
      <c r="OCD57" s="27" t="e">
        <f>OCD56/Справочно!OCC$5*1000000</f>
        <v>#DIV/0!</v>
      </c>
      <c r="OCE57" s="27" t="e">
        <f>OCE56/Справочно!OCD$5*1000000</f>
        <v>#DIV/0!</v>
      </c>
      <c r="OCF57" s="27" t="e">
        <f>OCF56/Справочно!OCE$5*1000000</f>
        <v>#DIV/0!</v>
      </c>
      <c r="OCG57" s="27" t="e">
        <f>OCG56/Справочно!OCF$5*1000000</f>
        <v>#DIV/0!</v>
      </c>
      <c r="OCH57" s="27" t="e">
        <f>OCH56/Справочно!OCG$5*1000000</f>
        <v>#DIV/0!</v>
      </c>
      <c r="OCI57" s="27" t="e">
        <f>OCI56/Справочно!OCH$5*1000000</f>
        <v>#DIV/0!</v>
      </c>
      <c r="OCJ57" s="27" t="e">
        <f>OCJ56/Справочно!OCI$5*1000000</f>
        <v>#DIV/0!</v>
      </c>
      <c r="OCK57" s="27" t="e">
        <f>OCK56/Справочно!OCJ$5*1000000</f>
        <v>#DIV/0!</v>
      </c>
      <c r="OCL57" s="27" t="e">
        <f>OCL56/Справочно!OCK$5*1000000</f>
        <v>#DIV/0!</v>
      </c>
      <c r="OCM57" s="27" t="e">
        <f>OCM56/Справочно!OCL$5*1000000</f>
        <v>#DIV/0!</v>
      </c>
      <c r="OCN57" s="27" t="e">
        <f>OCN56/Справочно!OCM$5*1000000</f>
        <v>#DIV/0!</v>
      </c>
      <c r="OCO57" s="27" t="e">
        <f>OCO56/Справочно!OCN$5*1000000</f>
        <v>#DIV/0!</v>
      </c>
      <c r="OCP57" s="27" t="e">
        <f>OCP56/Справочно!OCO$5*1000000</f>
        <v>#DIV/0!</v>
      </c>
      <c r="OCQ57" s="27" t="e">
        <f>OCQ56/Справочно!OCP$5*1000000</f>
        <v>#DIV/0!</v>
      </c>
      <c r="OCR57" s="27" t="e">
        <f>OCR56/Справочно!OCQ$5*1000000</f>
        <v>#DIV/0!</v>
      </c>
      <c r="OCS57" s="27" t="e">
        <f>OCS56/Справочно!OCR$5*1000000</f>
        <v>#DIV/0!</v>
      </c>
      <c r="OCT57" s="27" t="e">
        <f>OCT56/Справочно!OCS$5*1000000</f>
        <v>#DIV/0!</v>
      </c>
      <c r="OCU57" s="27" t="e">
        <f>OCU56/Справочно!OCT$5*1000000</f>
        <v>#DIV/0!</v>
      </c>
      <c r="OCV57" s="27" t="e">
        <f>OCV56/Справочно!OCU$5*1000000</f>
        <v>#DIV/0!</v>
      </c>
      <c r="OCW57" s="27" t="e">
        <f>OCW56/Справочно!OCV$5*1000000</f>
        <v>#DIV/0!</v>
      </c>
      <c r="OCX57" s="27" t="e">
        <f>OCX56/Справочно!OCW$5*1000000</f>
        <v>#DIV/0!</v>
      </c>
      <c r="OCY57" s="27" t="e">
        <f>OCY56/Справочно!OCX$5*1000000</f>
        <v>#DIV/0!</v>
      </c>
      <c r="OCZ57" s="27" t="e">
        <f>OCZ56/Справочно!OCY$5*1000000</f>
        <v>#DIV/0!</v>
      </c>
      <c r="ODA57" s="27" t="e">
        <f>ODA56/Справочно!OCZ$5*1000000</f>
        <v>#DIV/0!</v>
      </c>
      <c r="ODB57" s="27" t="e">
        <f>ODB56/Справочно!ODA$5*1000000</f>
        <v>#DIV/0!</v>
      </c>
      <c r="ODC57" s="27" t="e">
        <f>ODC56/Справочно!ODB$5*1000000</f>
        <v>#DIV/0!</v>
      </c>
      <c r="ODD57" s="27" t="e">
        <f>ODD56/Справочно!ODC$5*1000000</f>
        <v>#DIV/0!</v>
      </c>
      <c r="ODE57" s="27" t="e">
        <f>ODE56/Справочно!ODD$5*1000000</f>
        <v>#DIV/0!</v>
      </c>
      <c r="ODF57" s="27" t="e">
        <f>ODF56/Справочно!ODE$5*1000000</f>
        <v>#DIV/0!</v>
      </c>
      <c r="ODG57" s="27" t="e">
        <f>ODG56/Справочно!ODF$5*1000000</f>
        <v>#DIV/0!</v>
      </c>
      <c r="ODH57" s="27" t="e">
        <f>ODH56/Справочно!ODG$5*1000000</f>
        <v>#DIV/0!</v>
      </c>
      <c r="ODI57" s="27" t="e">
        <f>ODI56/Справочно!ODH$5*1000000</f>
        <v>#DIV/0!</v>
      </c>
      <c r="ODJ57" s="27" t="e">
        <f>ODJ56/Справочно!ODI$5*1000000</f>
        <v>#DIV/0!</v>
      </c>
      <c r="ODK57" s="27" t="e">
        <f>ODK56/Справочно!ODJ$5*1000000</f>
        <v>#DIV/0!</v>
      </c>
      <c r="ODL57" s="27" t="e">
        <f>ODL56/Справочно!ODK$5*1000000</f>
        <v>#DIV/0!</v>
      </c>
      <c r="ODM57" s="27" t="e">
        <f>ODM56/Справочно!ODL$5*1000000</f>
        <v>#DIV/0!</v>
      </c>
      <c r="ODN57" s="27" t="e">
        <f>ODN56/Справочно!ODM$5*1000000</f>
        <v>#DIV/0!</v>
      </c>
      <c r="ODO57" s="27" t="e">
        <f>ODO56/Справочно!ODN$5*1000000</f>
        <v>#DIV/0!</v>
      </c>
      <c r="ODP57" s="27" t="e">
        <f>ODP56/Справочно!ODO$5*1000000</f>
        <v>#DIV/0!</v>
      </c>
      <c r="ODQ57" s="27" t="e">
        <f>ODQ56/Справочно!ODP$5*1000000</f>
        <v>#DIV/0!</v>
      </c>
      <c r="ODR57" s="27" t="e">
        <f>ODR56/Справочно!ODQ$5*1000000</f>
        <v>#DIV/0!</v>
      </c>
      <c r="ODS57" s="27" t="e">
        <f>ODS56/Справочно!ODR$5*1000000</f>
        <v>#DIV/0!</v>
      </c>
      <c r="ODT57" s="27" t="e">
        <f>ODT56/Справочно!ODS$5*1000000</f>
        <v>#DIV/0!</v>
      </c>
      <c r="ODU57" s="27" t="e">
        <f>ODU56/Справочно!ODT$5*1000000</f>
        <v>#DIV/0!</v>
      </c>
      <c r="ODV57" s="27" t="e">
        <f>ODV56/Справочно!ODU$5*1000000</f>
        <v>#DIV/0!</v>
      </c>
      <c r="ODW57" s="27" t="e">
        <f>ODW56/Справочно!ODV$5*1000000</f>
        <v>#DIV/0!</v>
      </c>
      <c r="ODX57" s="27" t="e">
        <f>ODX56/Справочно!ODW$5*1000000</f>
        <v>#DIV/0!</v>
      </c>
      <c r="ODY57" s="27" t="e">
        <f>ODY56/Справочно!ODX$5*1000000</f>
        <v>#DIV/0!</v>
      </c>
      <c r="ODZ57" s="27" t="e">
        <f>ODZ56/Справочно!ODY$5*1000000</f>
        <v>#DIV/0!</v>
      </c>
      <c r="OEA57" s="27" t="e">
        <f>OEA56/Справочно!ODZ$5*1000000</f>
        <v>#DIV/0!</v>
      </c>
      <c r="OEB57" s="27" t="e">
        <f>OEB56/Справочно!OEA$5*1000000</f>
        <v>#DIV/0!</v>
      </c>
      <c r="OEC57" s="27" t="e">
        <f>OEC56/Справочно!OEB$5*1000000</f>
        <v>#DIV/0!</v>
      </c>
      <c r="OED57" s="27" t="e">
        <f>OED56/Справочно!OEC$5*1000000</f>
        <v>#DIV/0!</v>
      </c>
      <c r="OEE57" s="27" t="e">
        <f>OEE56/Справочно!OED$5*1000000</f>
        <v>#DIV/0!</v>
      </c>
      <c r="OEF57" s="27" t="e">
        <f>OEF56/Справочно!OEE$5*1000000</f>
        <v>#DIV/0!</v>
      </c>
      <c r="OEG57" s="27" t="e">
        <f>OEG56/Справочно!OEF$5*1000000</f>
        <v>#DIV/0!</v>
      </c>
      <c r="OEH57" s="27" t="e">
        <f>OEH56/Справочно!OEG$5*1000000</f>
        <v>#DIV/0!</v>
      </c>
      <c r="OEI57" s="27" t="e">
        <f>OEI56/Справочно!OEH$5*1000000</f>
        <v>#DIV/0!</v>
      </c>
      <c r="OEJ57" s="27" t="e">
        <f>OEJ56/Справочно!OEI$5*1000000</f>
        <v>#DIV/0!</v>
      </c>
      <c r="OEK57" s="27" t="e">
        <f>OEK56/Справочно!OEJ$5*1000000</f>
        <v>#DIV/0!</v>
      </c>
      <c r="OEL57" s="27" t="e">
        <f>OEL56/Справочно!OEK$5*1000000</f>
        <v>#DIV/0!</v>
      </c>
      <c r="OEM57" s="27" t="e">
        <f>OEM56/Справочно!OEL$5*1000000</f>
        <v>#DIV/0!</v>
      </c>
      <c r="OEN57" s="27" t="e">
        <f>OEN56/Справочно!OEM$5*1000000</f>
        <v>#DIV/0!</v>
      </c>
      <c r="OEO57" s="27" t="e">
        <f>OEO56/Справочно!OEN$5*1000000</f>
        <v>#DIV/0!</v>
      </c>
      <c r="OEP57" s="27" t="e">
        <f>OEP56/Справочно!OEO$5*1000000</f>
        <v>#DIV/0!</v>
      </c>
      <c r="OEQ57" s="27" t="e">
        <f>OEQ56/Справочно!OEP$5*1000000</f>
        <v>#DIV/0!</v>
      </c>
      <c r="OER57" s="27" t="e">
        <f>OER56/Справочно!OEQ$5*1000000</f>
        <v>#DIV/0!</v>
      </c>
      <c r="OES57" s="27" t="e">
        <f>OES56/Справочно!OER$5*1000000</f>
        <v>#DIV/0!</v>
      </c>
      <c r="OET57" s="27" t="e">
        <f>OET56/Справочно!OES$5*1000000</f>
        <v>#DIV/0!</v>
      </c>
      <c r="OEU57" s="27" t="e">
        <f>OEU56/Справочно!OET$5*1000000</f>
        <v>#DIV/0!</v>
      </c>
      <c r="OEV57" s="27" t="e">
        <f>OEV56/Справочно!OEU$5*1000000</f>
        <v>#DIV/0!</v>
      </c>
      <c r="OEW57" s="27" t="e">
        <f>OEW56/Справочно!OEV$5*1000000</f>
        <v>#DIV/0!</v>
      </c>
      <c r="OEX57" s="27" t="e">
        <f>OEX56/Справочно!OEW$5*1000000</f>
        <v>#DIV/0!</v>
      </c>
      <c r="OEY57" s="27" t="e">
        <f>OEY56/Справочно!OEX$5*1000000</f>
        <v>#DIV/0!</v>
      </c>
      <c r="OEZ57" s="27" t="e">
        <f>OEZ56/Справочно!OEY$5*1000000</f>
        <v>#DIV/0!</v>
      </c>
      <c r="OFA57" s="27" t="e">
        <f>OFA56/Справочно!OEZ$5*1000000</f>
        <v>#DIV/0!</v>
      </c>
      <c r="OFB57" s="27" t="e">
        <f>OFB56/Справочно!OFA$5*1000000</f>
        <v>#DIV/0!</v>
      </c>
      <c r="OFC57" s="27" t="e">
        <f>OFC56/Справочно!OFB$5*1000000</f>
        <v>#DIV/0!</v>
      </c>
      <c r="OFD57" s="27" t="e">
        <f>OFD56/Справочно!OFC$5*1000000</f>
        <v>#DIV/0!</v>
      </c>
      <c r="OFE57" s="27" t="e">
        <f>OFE56/Справочно!OFD$5*1000000</f>
        <v>#DIV/0!</v>
      </c>
      <c r="OFF57" s="27" t="e">
        <f>OFF56/Справочно!OFE$5*1000000</f>
        <v>#DIV/0!</v>
      </c>
      <c r="OFG57" s="27" t="e">
        <f>OFG56/Справочно!OFF$5*1000000</f>
        <v>#DIV/0!</v>
      </c>
      <c r="OFH57" s="27" t="e">
        <f>OFH56/Справочно!OFG$5*1000000</f>
        <v>#DIV/0!</v>
      </c>
      <c r="OFI57" s="27" t="e">
        <f>OFI56/Справочно!OFH$5*1000000</f>
        <v>#DIV/0!</v>
      </c>
      <c r="OFJ57" s="27" t="e">
        <f>OFJ56/Справочно!OFI$5*1000000</f>
        <v>#DIV/0!</v>
      </c>
      <c r="OFK57" s="27" t="e">
        <f>OFK56/Справочно!OFJ$5*1000000</f>
        <v>#DIV/0!</v>
      </c>
      <c r="OFL57" s="27" t="e">
        <f>OFL56/Справочно!OFK$5*1000000</f>
        <v>#DIV/0!</v>
      </c>
      <c r="OFM57" s="27" t="e">
        <f>OFM56/Справочно!OFL$5*1000000</f>
        <v>#DIV/0!</v>
      </c>
      <c r="OFN57" s="27" t="e">
        <f>OFN56/Справочно!OFM$5*1000000</f>
        <v>#DIV/0!</v>
      </c>
      <c r="OFO57" s="27" t="e">
        <f>OFO56/Справочно!OFN$5*1000000</f>
        <v>#DIV/0!</v>
      </c>
      <c r="OFP57" s="27" t="e">
        <f>OFP56/Справочно!OFO$5*1000000</f>
        <v>#DIV/0!</v>
      </c>
      <c r="OFQ57" s="27" t="e">
        <f>OFQ56/Справочно!OFP$5*1000000</f>
        <v>#DIV/0!</v>
      </c>
      <c r="OFR57" s="27" t="e">
        <f>OFR56/Справочно!OFQ$5*1000000</f>
        <v>#DIV/0!</v>
      </c>
      <c r="OFS57" s="27" t="e">
        <f>OFS56/Справочно!OFR$5*1000000</f>
        <v>#DIV/0!</v>
      </c>
      <c r="OFT57" s="27" t="e">
        <f>OFT56/Справочно!OFS$5*1000000</f>
        <v>#DIV/0!</v>
      </c>
      <c r="OFU57" s="27" t="e">
        <f>OFU56/Справочно!OFT$5*1000000</f>
        <v>#DIV/0!</v>
      </c>
      <c r="OFV57" s="27" t="e">
        <f>OFV56/Справочно!OFU$5*1000000</f>
        <v>#DIV/0!</v>
      </c>
      <c r="OFW57" s="27" t="e">
        <f>OFW56/Справочно!OFV$5*1000000</f>
        <v>#DIV/0!</v>
      </c>
      <c r="OFX57" s="27" t="e">
        <f>OFX56/Справочно!OFW$5*1000000</f>
        <v>#DIV/0!</v>
      </c>
      <c r="OFY57" s="27" t="e">
        <f>OFY56/Справочно!OFX$5*1000000</f>
        <v>#DIV/0!</v>
      </c>
      <c r="OFZ57" s="27" t="e">
        <f>OFZ56/Справочно!OFY$5*1000000</f>
        <v>#DIV/0!</v>
      </c>
      <c r="OGA57" s="27" t="e">
        <f>OGA56/Справочно!OFZ$5*1000000</f>
        <v>#DIV/0!</v>
      </c>
      <c r="OGB57" s="27" t="e">
        <f>OGB56/Справочно!OGA$5*1000000</f>
        <v>#DIV/0!</v>
      </c>
      <c r="OGC57" s="27" t="e">
        <f>OGC56/Справочно!OGB$5*1000000</f>
        <v>#DIV/0!</v>
      </c>
      <c r="OGD57" s="27" t="e">
        <f>OGD56/Справочно!OGC$5*1000000</f>
        <v>#DIV/0!</v>
      </c>
      <c r="OGE57" s="27" t="e">
        <f>OGE56/Справочно!OGD$5*1000000</f>
        <v>#DIV/0!</v>
      </c>
      <c r="OGF57" s="27" t="e">
        <f>OGF56/Справочно!OGE$5*1000000</f>
        <v>#DIV/0!</v>
      </c>
      <c r="OGG57" s="27" t="e">
        <f>OGG56/Справочно!OGF$5*1000000</f>
        <v>#DIV/0!</v>
      </c>
      <c r="OGH57" s="27" t="e">
        <f>OGH56/Справочно!OGG$5*1000000</f>
        <v>#DIV/0!</v>
      </c>
      <c r="OGI57" s="27" t="e">
        <f>OGI56/Справочно!OGH$5*1000000</f>
        <v>#DIV/0!</v>
      </c>
      <c r="OGJ57" s="27" t="e">
        <f>OGJ56/Справочно!OGI$5*1000000</f>
        <v>#DIV/0!</v>
      </c>
      <c r="OGK57" s="27" t="e">
        <f>OGK56/Справочно!OGJ$5*1000000</f>
        <v>#DIV/0!</v>
      </c>
      <c r="OGL57" s="27" t="e">
        <f>OGL56/Справочно!OGK$5*1000000</f>
        <v>#DIV/0!</v>
      </c>
      <c r="OGM57" s="27" t="e">
        <f>OGM56/Справочно!OGL$5*1000000</f>
        <v>#DIV/0!</v>
      </c>
      <c r="OGN57" s="27" t="e">
        <f>OGN56/Справочно!OGM$5*1000000</f>
        <v>#DIV/0!</v>
      </c>
      <c r="OGO57" s="27" t="e">
        <f>OGO56/Справочно!OGN$5*1000000</f>
        <v>#DIV/0!</v>
      </c>
      <c r="OGP57" s="27" t="e">
        <f>OGP56/Справочно!OGO$5*1000000</f>
        <v>#DIV/0!</v>
      </c>
      <c r="OGQ57" s="27" t="e">
        <f>OGQ56/Справочно!OGP$5*1000000</f>
        <v>#DIV/0!</v>
      </c>
      <c r="OGR57" s="27" t="e">
        <f>OGR56/Справочно!OGQ$5*1000000</f>
        <v>#DIV/0!</v>
      </c>
      <c r="OGS57" s="27" t="e">
        <f>OGS56/Справочно!OGR$5*1000000</f>
        <v>#DIV/0!</v>
      </c>
      <c r="OGT57" s="27" t="e">
        <f>OGT56/Справочно!OGS$5*1000000</f>
        <v>#DIV/0!</v>
      </c>
      <c r="OGU57" s="27" t="e">
        <f>OGU56/Справочно!OGT$5*1000000</f>
        <v>#DIV/0!</v>
      </c>
      <c r="OGV57" s="27" t="e">
        <f>OGV56/Справочно!OGU$5*1000000</f>
        <v>#DIV/0!</v>
      </c>
      <c r="OGW57" s="27" t="e">
        <f>OGW56/Справочно!OGV$5*1000000</f>
        <v>#DIV/0!</v>
      </c>
      <c r="OGX57" s="27" t="e">
        <f>OGX56/Справочно!OGW$5*1000000</f>
        <v>#DIV/0!</v>
      </c>
      <c r="OGY57" s="27" t="e">
        <f>OGY56/Справочно!OGX$5*1000000</f>
        <v>#DIV/0!</v>
      </c>
      <c r="OGZ57" s="27" t="e">
        <f>OGZ56/Справочно!OGY$5*1000000</f>
        <v>#DIV/0!</v>
      </c>
      <c r="OHA57" s="27" t="e">
        <f>OHA56/Справочно!OGZ$5*1000000</f>
        <v>#DIV/0!</v>
      </c>
      <c r="OHB57" s="27" t="e">
        <f>OHB56/Справочно!OHA$5*1000000</f>
        <v>#DIV/0!</v>
      </c>
      <c r="OHC57" s="27" t="e">
        <f>OHC56/Справочно!OHB$5*1000000</f>
        <v>#DIV/0!</v>
      </c>
      <c r="OHD57" s="27" t="e">
        <f>OHD56/Справочно!OHC$5*1000000</f>
        <v>#DIV/0!</v>
      </c>
      <c r="OHE57" s="27" t="e">
        <f>OHE56/Справочно!OHD$5*1000000</f>
        <v>#DIV/0!</v>
      </c>
      <c r="OHF57" s="27" t="e">
        <f>OHF56/Справочно!OHE$5*1000000</f>
        <v>#DIV/0!</v>
      </c>
      <c r="OHG57" s="27" t="e">
        <f>OHG56/Справочно!OHF$5*1000000</f>
        <v>#DIV/0!</v>
      </c>
      <c r="OHH57" s="27" t="e">
        <f>OHH56/Справочно!OHG$5*1000000</f>
        <v>#DIV/0!</v>
      </c>
      <c r="OHI57" s="27" t="e">
        <f>OHI56/Справочно!OHH$5*1000000</f>
        <v>#DIV/0!</v>
      </c>
      <c r="OHJ57" s="27" t="e">
        <f>OHJ56/Справочно!OHI$5*1000000</f>
        <v>#DIV/0!</v>
      </c>
      <c r="OHK57" s="27" t="e">
        <f>OHK56/Справочно!OHJ$5*1000000</f>
        <v>#DIV/0!</v>
      </c>
      <c r="OHL57" s="27" t="e">
        <f>OHL56/Справочно!OHK$5*1000000</f>
        <v>#DIV/0!</v>
      </c>
      <c r="OHM57" s="27" t="e">
        <f>OHM56/Справочно!OHL$5*1000000</f>
        <v>#DIV/0!</v>
      </c>
      <c r="OHN57" s="27" t="e">
        <f>OHN56/Справочно!OHM$5*1000000</f>
        <v>#DIV/0!</v>
      </c>
      <c r="OHO57" s="27" t="e">
        <f>OHO56/Справочно!OHN$5*1000000</f>
        <v>#DIV/0!</v>
      </c>
      <c r="OHP57" s="27" t="e">
        <f>OHP56/Справочно!OHO$5*1000000</f>
        <v>#DIV/0!</v>
      </c>
      <c r="OHQ57" s="27" t="e">
        <f>OHQ56/Справочно!OHP$5*1000000</f>
        <v>#DIV/0!</v>
      </c>
      <c r="OHR57" s="27" t="e">
        <f>OHR56/Справочно!OHQ$5*1000000</f>
        <v>#DIV/0!</v>
      </c>
      <c r="OHS57" s="27" t="e">
        <f>OHS56/Справочно!OHR$5*1000000</f>
        <v>#DIV/0!</v>
      </c>
      <c r="OHT57" s="27" t="e">
        <f>OHT56/Справочно!OHS$5*1000000</f>
        <v>#DIV/0!</v>
      </c>
      <c r="OHU57" s="27" t="e">
        <f>OHU56/Справочно!OHT$5*1000000</f>
        <v>#DIV/0!</v>
      </c>
      <c r="OHV57" s="27" t="e">
        <f>OHV56/Справочно!OHU$5*1000000</f>
        <v>#DIV/0!</v>
      </c>
      <c r="OHW57" s="27" t="e">
        <f>OHW56/Справочно!OHV$5*1000000</f>
        <v>#DIV/0!</v>
      </c>
      <c r="OHX57" s="27" t="e">
        <f>OHX56/Справочно!OHW$5*1000000</f>
        <v>#DIV/0!</v>
      </c>
      <c r="OHY57" s="27" t="e">
        <f>OHY56/Справочно!OHX$5*1000000</f>
        <v>#DIV/0!</v>
      </c>
      <c r="OHZ57" s="27" t="e">
        <f>OHZ56/Справочно!OHY$5*1000000</f>
        <v>#DIV/0!</v>
      </c>
      <c r="OIA57" s="27" t="e">
        <f>OIA56/Справочно!OHZ$5*1000000</f>
        <v>#DIV/0!</v>
      </c>
      <c r="OIB57" s="27" t="e">
        <f>OIB56/Справочно!OIA$5*1000000</f>
        <v>#DIV/0!</v>
      </c>
      <c r="OIC57" s="27" t="e">
        <f>OIC56/Справочно!OIB$5*1000000</f>
        <v>#DIV/0!</v>
      </c>
      <c r="OID57" s="27" t="e">
        <f>OID56/Справочно!OIC$5*1000000</f>
        <v>#DIV/0!</v>
      </c>
      <c r="OIE57" s="27" t="e">
        <f>OIE56/Справочно!OID$5*1000000</f>
        <v>#DIV/0!</v>
      </c>
      <c r="OIF57" s="27" t="e">
        <f>OIF56/Справочно!OIE$5*1000000</f>
        <v>#DIV/0!</v>
      </c>
      <c r="OIG57" s="27" t="e">
        <f>OIG56/Справочно!OIF$5*1000000</f>
        <v>#DIV/0!</v>
      </c>
      <c r="OIH57" s="27" t="e">
        <f>OIH56/Справочно!OIG$5*1000000</f>
        <v>#DIV/0!</v>
      </c>
      <c r="OII57" s="27" t="e">
        <f>OII56/Справочно!OIH$5*1000000</f>
        <v>#DIV/0!</v>
      </c>
      <c r="OIJ57" s="27" t="e">
        <f>OIJ56/Справочно!OII$5*1000000</f>
        <v>#DIV/0!</v>
      </c>
      <c r="OIK57" s="27" t="e">
        <f>OIK56/Справочно!OIJ$5*1000000</f>
        <v>#DIV/0!</v>
      </c>
      <c r="OIL57" s="27" t="e">
        <f>OIL56/Справочно!OIK$5*1000000</f>
        <v>#DIV/0!</v>
      </c>
      <c r="OIM57" s="27" t="e">
        <f>OIM56/Справочно!OIL$5*1000000</f>
        <v>#DIV/0!</v>
      </c>
      <c r="OIN57" s="27" t="e">
        <f>OIN56/Справочно!OIM$5*1000000</f>
        <v>#DIV/0!</v>
      </c>
      <c r="OIO57" s="27" t="e">
        <f>OIO56/Справочно!OIN$5*1000000</f>
        <v>#DIV/0!</v>
      </c>
      <c r="OIP57" s="27" t="e">
        <f>OIP56/Справочно!OIO$5*1000000</f>
        <v>#DIV/0!</v>
      </c>
      <c r="OIQ57" s="27" t="e">
        <f>OIQ56/Справочно!OIP$5*1000000</f>
        <v>#DIV/0!</v>
      </c>
      <c r="OIR57" s="27" t="e">
        <f>OIR56/Справочно!OIQ$5*1000000</f>
        <v>#DIV/0!</v>
      </c>
      <c r="OIS57" s="27" t="e">
        <f>OIS56/Справочно!OIR$5*1000000</f>
        <v>#DIV/0!</v>
      </c>
      <c r="OIT57" s="27" t="e">
        <f>OIT56/Справочно!OIS$5*1000000</f>
        <v>#DIV/0!</v>
      </c>
      <c r="OIU57" s="27" t="e">
        <f>OIU56/Справочно!OIT$5*1000000</f>
        <v>#DIV/0!</v>
      </c>
      <c r="OIV57" s="27" t="e">
        <f>OIV56/Справочно!OIU$5*1000000</f>
        <v>#DIV/0!</v>
      </c>
      <c r="OIW57" s="27" t="e">
        <f>OIW56/Справочно!OIV$5*1000000</f>
        <v>#DIV/0!</v>
      </c>
      <c r="OIX57" s="27" t="e">
        <f>OIX56/Справочно!OIW$5*1000000</f>
        <v>#DIV/0!</v>
      </c>
      <c r="OIY57" s="27" t="e">
        <f>OIY56/Справочно!OIX$5*1000000</f>
        <v>#DIV/0!</v>
      </c>
      <c r="OIZ57" s="27" t="e">
        <f>OIZ56/Справочно!OIY$5*1000000</f>
        <v>#DIV/0!</v>
      </c>
      <c r="OJA57" s="27" t="e">
        <f>OJA56/Справочно!OIZ$5*1000000</f>
        <v>#DIV/0!</v>
      </c>
      <c r="OJB57" s="27" t="e">
        <f>OJB56/Справочно!OJA$5*1000000</f>
        <v>#DIV/0!</v>
      </c>
      <c r="OJC57" s="27" t="e">
        <f>OJC56/Справочно!OJB$5*1000000</f>
        <v>#DIV/0!</v>
      </c>
      <c r="OJD57" s="27" t="e">
        <f>OJD56/Справочно!OJC$5*1000000</f>
        <v>#DIV/0!</v>
      </c>
      <c r="OJE57" s="27" t="e">
        <f>OJE56/Справочно!OJD$5*1000000</f>
        <v>#DIV/0!</v>
      </c>
      <c r="OJF57" s="27" t="e">
        <f>OJF56/Справочно!OJE$5*1000000</f>
        <v>#DIV/0!</v>
      </c>
      <c r="OJG57" s="27" t="e">
        <f>OJG56/Справочно!OJF$5*1000000</f>
        <v>#DIV/0!</v>
      </c>
      <c r="OJH57" s="27" t="e">
        <f>OJH56/Справочно!OJG$5*1000000</f>
        <v>#DIV/0!</v>
      </c>
      <c r="OJI57" s="27" t="e">
        <f>OJI56/Справочно!OJH$5*1000000</f>
        <v>#DIV/0!</v>
      </c>
      <c r="OJJ57" s="27" t="e">
        <f>OJJ56/Справочно!OJI$5*1000000</f>
        <v>#DIV/0!</v>
      </c>
      <c r="OJK57" s="27" t="e">
        <f>OJK56/Справочно!OJJ$5*1000000</f>
        <v>#DIV/0!</v>
      </c>
      <c r="OJL57" s="27" t="e">
        <f>OJL56/Справочно!OJK$5*1000000</f>
        <v>#DIV/0!</v>
      </c>
      <c r="OJM57" s="27" t="e">
        <f>OJM56/Справочно!OJL$5*1000000</f>
        <v>#DIV/0!</v>
      </c>
      <c r="OJN57" s="27" t="e">
        <f>OJN56/Справочно!OJM$5*1000000</f>
        <v>#DIV/0!</v>
      </c>
      <c r="OJO57" s="27" t="e">
        <f>OJO56/Справочно!OJN$5*1000000</f>
        <v>#DIV/0!</v>
      </c>
      <c r="OJP57" s="27" t="e">
        <f>OJP56/Справочно!OJO$5*1000000</f>
        <v>#DIV/0!</v>
      </c>
      <c r="OJQ57" s="27" t="e">
        <f>OJQ56/Справочно!OJP$5*1000000</f>
        <v>#DIV/0!</v>
      </c>
      <c r="OJR57" s="27" t="e">
        <f>OJR56/Справочно!OJQ$5*1000000</f>
        <v>#DIV/0!</v>
      </c>
      <c r="OJS57" s="27" t="e">
        <f>OJS56/Справочно!OJR$5*1000000</f>
        <v>#DIV/0!</v>
      </c>
      <c r="OJT57" s="27" t="e">
        <f>OJT56/Справочно!OJS$5*1000000</f>
        <v>#DIV/0!</v>
      </c>
      <c r="OJU57" s="27" t="e">
        <f>OJU56/Справочно!OJT$5*1000000</f>
        <v>#DIV/0!</v>
      </c>
      <c r="OJV57" s="27" t="e">
        <f>OJV56/Справочно!OJU$5*1000000</f>
        <v>#DIV/0!</v>
      </c>
      <c r="OJW57" s="27" t="e">
        <f>OJW56/Справочно!OJV$5*1000000</f>
        <v>#DIV/0!</v>
      </c>
      <c r="OJX57" s="27" t="e">
        <f>OJX56/Справочно!OJW$5*1000000</f>
        <v>#DIV/0!</v>
      </c>
      <c r="OJY57" s="27" t="e">
        <f>OJY56/Справочно!OJX$5*1000000</f>
        <v>#DIV/0!</v>
      </c>
      <c r="OJZ57" s="27" t="e">
        <f>OJZ56/Справочно!OJY$5*1000000</f>
        <v>#DIV/0!</v>
      </c>
      <c r="OKA57" s="27" t="e">
        <f>OKA56/Справочно!OJZ$5*1000000</f>
        <v>#DIV/0!</v>
      </c>
      <c r="OKB57" s="27" t="e">
        <f>OKB56/Справочно!OKA$5*1000000</f>
        <v>#DIV/0!</v>
      </c>
      <c r="OKC57" s="27" t="e">
        <f>OKC56/Справочно!OKB$5*1000000</f>
        <v>#DIV/0!</v>
      </c>
      <c r="OKD57" s="27" t="e">
        <f>OKD56/Справочно!OKC$5*1000000</f>
        <v>#DIV/0!</v>
      </c>
      <c r="OKE57" s="27" t="e">
        <f>OKE56/Справочно!OKD$5*1000000</f>
        <v>#DIV/0!</v>
      </c>
      <c r="OKF57" s="27" t="e">
        <f>OKF56/Справочно!OKE$5*1000000</f>
        <v>#DIV/0!</v>
      </c>
      <c r="OKG57" s="27" t="e">
        <f>OKG56/Справочно!OKF$5*1000000</f>
        <v>#DIV/0!</v>
      </c>
      <c r="OKH57" s="27" t="e">
        <f>OKH56/Справочно!OKG$5*1000000</f>
        <v>#DIV/0!</v>
      </c>
      <c r="OKI57" s="27" t="e">
        <f>OKI56/Справочно!OKH$5*1000000</f>
        <v>#DIV/0!</v>
      </c>
      <c r="OKJ57" s="27" t="e">
        <f>OKJ56/Справочно!OKI$5*1000000</f>
        <v>#DIV/0!</v>
      </c>
      <c r="OKK57" s="27" t="e">
        <f>OKK56/Справочно!OKJ$5*1000000</f>
        <v>#DIV/0!</v>
      </c>
      <c r="OKL57" s="27" t="e">
        <f>OKL56/Справочно!OKK$5*1000000</f>
        <v>#DIV/0!</v>
      </c>
      <c r="OKM57" s="27" t="e">
        <f>OKM56/Справочно!OKL$5*1000000</f>
        <v>#DIV/0!</v>
      </c>
      <c r="OKN57" s="27" t="e">
        <f>OKN56/Справочно!OKM$5*1000000</f>
        <v>#DIV/0!</v>
      </c>
      <c r="OKO57" s="27" t="e">
        <f>OKO56/Справочно!OKN$5*1000000</f>
        <v>#DIV/0!</v>
      </c>
      <c r="OKP57" s="27" t="e">
        <f>OKP56/Справочно!OKO$5*1000000</f>
        <v>#DIV/0!</v>
      </c>
      <c r="OKQ57" s="27" t="e">
        <f>OKQ56/Справочно!OKP$5*1000000</f>
        <v>#DIV/0!</v>
      </c>
      <c r="OKR57" s="27" t="e">
        <f>OKR56/Справочно!OKQ$5*1000000</f>
        <v>#DIV/0!</v>
      </c>
      <c r="OKS57" s="27" t="e">
        <f>OKS56/Справочно!OKR$5*1000000</f>
        <v>#DIV/0!</v>
      </c>
      <c r="OKT57" s="27" t="e">
        <f>OKT56/Справочно!OKS$5*1000000</f>
        <v>#DIV/0!</v>
      </c>
      <c r="OKU57" s="27" t="e">
        <f>OKU56/Справочно!OKT$5*1000000</f>
        <v>#DIV/0!</v>
      </c>
      <c r="OKV57" s="27" t="e">
        <f>OKV56/Справочно!OKU$5*1000000</f>
        <v>#DIV/0!</v>
      </c>
      <c r="OKW57" s="27" t="e">
        <f>OKW56/Справочно!OKV$5*1000000</f>
        <v>#DIV/0!</v>
      </c>
      <c r="OKX57" s="27" t="e">
        <f>OKX56/Справочно!OKW$5*1000000</f>
        <v>#DIV/0!</v>
      </c>
      <c r="OKY57" s="27" t="e">
        <f>OKY56/Справочно!OKX$5*1000000</f>
        <v>#DIV/0!</v>
      </c>
      <c r="OKZ57" s="27" t="e">
        <f>OKZ56/Справочно!OKY$5*1000000</f>
        <v>#DIV/0!</v>
      </c>
      <c r="OLA57" s="27" t="e">
        <f>OLA56/Справочно!OKZ$5*1000000</f>
        <v>#DIV/0!</v>
      </c>
      <c r="OLB57" s="27" t="e">
        <f>OLB56/Справочно!OLA$5*1000000</f>
        <v>#DIV/0!</v>
      </c>
      <c r="OLC57" s="27" t="e">
        <f>OLC56/Справочно!OLB$5*1000000</f>
        <v>#DIV/0!</v>
      </c>
      <c r="OLD57" s="27" t="e">
        <f>OLD56/Справочно!OLC$5*1000000</f>
        <v>#DIV/0!</v>
      </c>
      <c r="OLE57" s="27" t="e">
        <f>OLE56/Справочно!OLD$5*1000000</f>
        <v>#DIV/0!</v>
      </c>
      <c r="OLF57" s="27" t="e">
        <f>OLF56/Справочно!OLE$5*1000000</f>
        <v>#DIV/0!</v>
      </c>
      <c r="OLG57" s="27" t="e">
        <f>OLG56/Справочно!OLF$5*1000000</f>
        <v>#DIV/0!</v>
      </c>
      <c r="OLH57" s="27" t="e">
        <f>OLH56/Справочно!OLG$5*1000000</f>
        <v>#DIV/0!</v>
      </c>
      <c r="OLI57" s="27" t="e">
        <f>OLI56/Справочно!OLH$5*1000000</f>
        <v>#DIV/0!</v>
      </c>
      <c r="OLJ57" s="27" t="e">
        <f>OLJ56/Справочно!OLI$5*1000000</f>
        <v>#DIV/0!</v>
      </c>
      <c r="OLK57" s="27" t="e">
        <f>OLK56/Справочно!OLJ$5*1000000</f>
        <v>#DIV/0!</v>
      </c>
      <c r="OLL57" s="27" t="e">
        <f>OLL56/Справочно!OLK$5*1000000</f>
        <v>#DIV/0!</v>
      </c>
      <c r="OLM57" s="27" t="e">
        <f>OLM56/Справочно!OLL$5*1000000</f>
        <v>#DIV/0!</v>
      </c>
      <c r="OLN57" s="27" t="e">
        <f>OLN56/Справочно!OLM$5*1000000</f>
        <v>#DIV/0!</v>
      </c>
      <c r="OLO57" s="27" t="e">
        <f>OLO56/Справочно!OLN$5*1000000</f>
        <v>#DIV/0!</v>
      </c>
      <c r="OLP57" s="27" t="e">
        <f>OLP56/Справочно!OLO$5*1000000</f>
        <v>#DIV/0!</v>
      </c>
      <c r="OLQ57" s="27" t="e">
        <f>OLQ56/Справочно!OLP$5*1000000</f>
        <v>#DIV/0!</v>
      </c>
      <c r="OLR57" s="27" t="e">
        <f>OLR56/Справочно!OLQ$5*1000000</f>
        <v>#DIV/0!</v>
      </c>
      <c r="OLS57" s="27" t="e">
        <f>OLS56/Справочно!OLR$5*1000000</f>
        <v>#DIV/0!</v>
      </c>
      <c r="OLT57" s="27" t="e">
        <f>OLT56/Справочно!OLS$5*1000000</f>
        <v>#DIV/0!</v>
      </c>
      <c r="OLU57" s="27" t="e">
        <f>OLU56/Справочно!OLT$5*1000000</f>
        <v>#DIV/0!</v>
      </c>
      <c r="OLV57" s="27" t="e">
        <f>OLV56/Справочно!OLU$5*1000000</f>
        <v>#DIV/0!</v>
      </c>
      <c r="OLW57" s="27" t="e">
        <f>OLW56/Справочно!OLV$5*1000000</f>
        <v>#DIV/0!</v>
      </c>
      <c r="OLX57" s="27" t="e">
        <f>OLX56/Справочно!OLW$5*1000000</f>
        <v>#DIV/0!</v>
      </c>
      <c r="OLY57" s="27" t="e">
        <f>OLY56/Справочно!OLX$5*1000000</f>
        <v>#DIV/0!</v>
      </c>
      <c r="OLZ57" s="27" t="e">
        <f>OLZ56/Справочно!OLY$5*1000000</f>
        <v>#DIV/0!</v>
      </c>
      <c r="OMA57" s="27" t="e">
        <f>OMA56/Справочно!OLZ$5*1000000</f>
        <v>#DIV/0!</v>
      </c>
      <c r="OMB57" s="27" t="e">
        <f>OMB56/Справочно!OMA$5*1000000</f>
        <v>#DIV/0!</v>
      </c>
      <c r="OMC57" s="27" t="e">
        <f>OMC56/Справочно!OMB$5*1000000</f>
        <v>#DIV/0!</v>
      </c>
      <c r="OMD57" s="27" t="e">
        <f>OMD56/Справочно!OMC$5*1000000</f>
        <v>#DIV/0!</v>
      </c>
      <c r="OME57" s="27" t="e">
        <f>OME56/Справочно!OMD$5*1000000</f>
        <v>#DIV/0!</v>
      </c>
      <c r="OMF57" s="27" t="e">
        <f>OMF56/Справочно!OME$5*1000000</f>
        <v>#DIV/0!</v>
      </c>
      <c r="OMG57" s="27" t="e">
        <f>OMG56/Справочно!OMF$5*1000000</f>
        <v>#DIV/0!</v>
      </c>
      <c r="OMH57" s="27" t="e">
        <f>OMH56/Справочно!OMG$5*1000000</f>
        <v>#DIV/0!</v>
      </c>
      <c r="OMI57" s="27" t="e">
        <f>OMI56/Справочно!OMH$5*1000000</f>
        <v>#DIV/0!</v>
      </c>
      <c r="OMJ57" s="27" t="e">
        <f>OMJ56/Справочно!OMI$5*1000000</f>
        <v>#DIV/0!</v>
      </c>
      <c r="OMK57" s="27" t="e">
        <f>OMK56/Справочно!OMJ$5*1000000</f>
        <v>#DIV/0!</v>
      </c>
      <c r="OML57" s="27" t="e">
        <f>OML56/Справочно!OMK$5*1000000</f>
        <v>#DIV/0!</v>
      </c>
      <c r="OMM57" s="27" t="e">
        <f>OMM56/Справочно!OML$5*1000000</f>
        <v>#DIV/0!</v>
      </c>
      <c r="OMN57" s="27" t="e">
        <f>OMN56/Справочно!OMM$5*1000000</f>
        <v>#DIV/0!</v>
      </c>
      <c r="OMO57" s="27" t="e">
        <f>OMO56/Справочно!OMN$5*1000000</f>
        <v>#DIV/0!</v>
      </c>
      <c r="OMP57" s="27" t="e">
        <f>OMP56/Справочно!OMO$5*1000000</f>
        <v>#DIV/0!</v>
      </c>
      <c r="OMQ57" s="27" t="e">
        <f>OMQ56/Справочно!OMP$5*1000000</f>
        <v>#DIV/0!</v>
      </c>
      <c r="OMR57" s="27" t="e">
        <f>OMR56/Справочно!OMQ$5*1000000</f>
        <v>#DIV/0!</v>
      </c>
      <c r="OMS57" s="27" t="e">
        <f>OMS56/Справочно!OMR$5*1000000</f>
        <v>#DIV/0!</v>
      </c>
      <c r="OMT57" s="27" t="e">
        <f>OMT56/Справочно!OMS$5*1000000</f>
        <v>#DIV/0!</v>
      </c>
      <c r="OMU57" s="27" t="e">
        <f>OMU56/Справочно!OMT$5*1000000</f>
        <v>#DIV/0!</v>
      </c>
      <c r="OMV57" s="27" t="e">
        <f>OMV56/Справочно!OMU$5*1000000</f>
        <v>#DIV/0!</v>
      </c>
      <c r="OMW57" s="27" t="e">
        <f>OMW56/Справочно!OMV$5*1000000</f>
        <v>#DIV/0!</v>
      </c>
      <c r="OMX57" s="27" t="e">
        <f>OMX56/Справочно!OMW$5*1000000</f>
        <v>#DIV/0!</v>
      </c>
      <c r="OMY57" s="27" t="e">
        <f>OMY56/Справочно!OMX$5*1000000</f>
        <v>#DIV/0!</v>
      </c>
      <c r="OMZ57" s="27" t="e">
        <f>OMZ56/Справочно!OMY$5*1000000</f>
        <v>#DIV/0!</v>
      </c>
      <c r="ONA57" s="27" t="e">
        <f>ONA56/Справочно!OMZ$5*1000000</f>
        <v>#DIV/0!</v>
      </c>
      <c r="ONB57" s="27" t="e">
        <f>ONB56/Справочно!ONA$5*1000000</f>
        <v>#DIV/0!</v>
      </c>
      <c r="ONC57" s="27" t="e">
        <f>ONC56/Справочно!ONB$5*1000000</f>
        <v>#DIV/0!</v>
      </c>
      <c r="OND57" s="27" t="e">
        <f>OND56/Справочно!ONC$5*1000000</f>
        <v>#DIV/0!</v>
      </c>
      <c r="ONE57" s="27" t="e">
        <f>ONE56/Справочно!OND$5*1000000</f>
        <v>#DIV/0!</v>
      </c>
      <c r="ONF57" s="27" t="e">
        <f>ONF56/Справочно!ONE$5*1000000</f>
        <v>#DIV/0!</v>
      </c>
      <c r="ONG57" s="27" t="e">
        <f>ONG56/Справочно!ONF$5*1000000</f>
        <v>#DIV/0!</v>
      </c>
      <c r="ONH57" s="27" t="e">
        <f>ONH56/Справочно!ONG$5*1000000</f>
        <v>#DIV/0!</v>
      </c>
      <c r="ONI57" s="27" t="e">
        <f>ONI56/Справочно!ONH$5*1000000</f>
        <v>#DIV/0!</v>
      </c>
      <c r="ONJ57" s="27" t="e">
        <f>ONJ56/Справочно!ONI$5*1000000</f>
        <v>#DIV/0!</v>
      </c>
      <c r="ONK57" s="27" t="e">
        <f>ONK56/Справочно!ONJ$5*1000000</f>
        <v>#DIV/0!</v>
      </c>
      <c r="ONL57" s="27" t="e">
        <f>ONL56/Справочно!ONK$5*1000000</f>
        <v>#DIV/0!</v>
      </c>
      <c r="ONM57" s="27" t="e">
        <f>ONM56/Справочно!ONL$5*1000000</f>
        <v>#DIV/0!</v>
      </c>
      <c r="ONN57" s="27" t="e">
        <f>ONN56/Справочно!ONM$5*1000000</f>
        <v>#DIV/0!</v>
      </c>
      <c r="ONO57" s="27" t="e">
        <f>ONO56/Справочно!ONN$5*1000000</f>
        <v>#DIV/0!</v>
      </c>
      <c r="ONP57" s="27" t="e">
        <f>ONP56/Справочно!ONO$5*1000000</f>
        <v>#DIV/0!</v>
      </c>
      <c r="ONQ57" s="27" t="e">
        <f>ONQ56/Справочно!ONP$5*1000000</f>
        <v>#DIV/0!</v>
      </c>
      <c r="ONR57" s="27" t="e">
        <f>ONR56/Справочно!ONQ$5*1000000</f>
        <v>#DIV/0!</v>
      </c>
      <c r="ONS57" s="27" t="e">
        <f>ONS56/Справочно!ONR$5*1000000</f>
        <v>#DIV/0!</v>
      </c>
      <c r="ONT57" s="27" t="e">
        <f>ONT56/Справочно!ONS$5*1000000</f>
        <v>#DIV/0!</v>
      </c>
      <c r="ONU57" s="27" t="e">
        <f>ONU56/Справочно!ONT$5*1000000</f>
        <v>#DIV/0!</v>
      </c>
      <c r="ONV57" s="27" t="e">
        <f>ONV56/Справочно!ONU$5*1000000</f>
        <v>#DIV/0!</v>
      </c>
      <c r="ONW57" s="27" t="e">
        <f>ONW56/Справочно!ONV$5*1000000</f>
        <v>#DIV/0!</v>
      </c>
      <c r="ONX57" s="27" t="e">
        <f>ONX56/Справочно!ONW$5*1000000</f>
        <v>#DIV/0!</v>
      </c>
      <c r="ONY57" s="27" t="e">
        <f>ONY56/Справочно!ONX$5*1000000</f>
        <v>#DIV/0!</v>
      </c>
      <c r="ONZ57" s="27" t="e">
        <f>ONZ56/Справочно!ONY$5*1000000</f>
        <v>#DIV/0!</v>
      </c>
      <c r="OOA57" s="27" t="e">
        <f>OOA56/Справочно!ONZ$5*1000000</f>
        <v>#DIV/0!</v>
      </c>
      <c r="OOB57" s="27" t="e">
        <f>OOB56/Справочно!OOA$5*1000000</f>
        <v>#DIV/0!</v>
      </c>
      <c r="OOC57" s="27" t="e">
        <f>OOC56/Справочно!OOB$5*1000000</f>
        <v>#DIV/0!</v>
      </c>
      <c r="OOD57" s="27" t="e">
        <f>OOD56/Справочно!OOC$5*1000000</f>
        <v>#DIV/0!</v>
      </c>
      <c r="OOE57" s="27" t="e">
        <f>OOE56/Справочно!OOD$5*1000000</f>
        <v>#DIV/0!</v>
      </c>
      <c r="OOF57" s="27" t="e">
        <f>OOF56/Справочно!OOE$5*1000000</f>
        <v>#DIV/0!</v>
      </c>
      <c r="OOG57" s="27" t="e">
        <f>OOG56/Справочно!OOF$5*1000000</f>
        <v>#DIV/0!</v>
      </c>
      <c r="OOH57" s="27" t="e">
        <f>OOH56/Справочно!OOG$5*1000000</f>
        <v>#DIV/0!</v>
      </c>
      <c r="OOI57" s="27" t="e">
        <f>OOI56/Справочно!OOH$5*1000000</f>
        <v>#DIV/0!</v>
      </c>
      <c r="OOJ57" s="27" t="e">
        <f>OOJ56/Справочно!OOI$5*1000000</f>
        <v>#DIV/0!</v>
      </c>
      <c r="OOK57" s="27" t="e">
        <f>OOK56/Справочно!OOJ$5*1000000</f>
        <v>#DIV/0!</v>
      </c>
      <c r="OOL57" s="27" t="e">
        <f>OOL56/Справочно!OOK$5*1000000</f>
        <v>#DIV/0!</v>
      </c>
      <c r="OOM57" s="27" t="e">
        <f>OOM56/Справочно!OOL$5*1000000</f>
        <v>#DIV/0!</v>
      </c>
      <c r="OON57" s="27" t="e">
        <f>OON56/Справочно!OOM$5*1000000</f>
        <v>#DIV/0!</v>
      </c>
      <c r="OOO57" s="27" t="e">
        <f>OOO56/Справочно!OON$5*1000000</f>
        <v>#DIV/0!</v>
      </c>
      <c r="OOP57" s="27" t="e">
        <f>OOP56/Справочно!OOO$5*1000000</f>
        <v>#DIV/0!</v>
      </c>
      <c r="OOQ57" s="27" t="e">
        <f>OOQ56/Справочно!OOP$5*1000000</f>
        <v>#DIV/0!</v>
      </c>
      <c r="OOR57" s="27" t="e">
        <f>OOR56/Справочно!OOQ$5*1000000</f>
        <v>#DIV/0!</v>
      </c>
      <c r="OOS57" s="27" t="e">
        <f>OOS56/Справочно!OOR$5*1000000</f>
        <v>#DIV/0!</v>
      </c>
      <c r="OOT57" s="27" t="e">
        <f>OOT56/Справочно!OOS$5*1000000</f>
        <v>#DIV/0!</v>
      </c>
      <c r="OOU57" s="27" t="e">
        <f>OOU56/Справочно!OOT$5*1000000</f>
        <v>#DIV/0!</v>
      </c>
      <c r="OOV57" s="27" t="e">
        <f>OOV56/Справочно!OOU$5*1000000</f>
        <v>#DIV/0!</v>
      </c>
      <c r="OOW57" s="27" t="e">
        <f>OOW56/Справочно!OOV$5*1000000</f>
        <v>#DIV/0!</v>
      </c>
      <c r="OOX57" s="27" t="e">
        <f>OOX56/Справочно!OOW$5*1000000</f>
        <v>#DIV/0!</v>
      </c>
      <c r="OOY57" s="27" t="e">
        <f>OOY56/Справочно!OOX$5*1000000</f>
        <v>#DIV/0!</v>
      </c>
      <c r="OOZ57" s="27" t="e">
        <f>OOZ56/Справочно!OOY$5*1000000</f>
        <v>#DIV/0!</v>
      </c>
      <c r="OPA57" s="27" t="e">
        <f>OPA56/Справочно!OOZ$5*1000000</f>
        <v>#DIV/0!</v>
      </c>
      <c r="OPB57" s="27" t="e">
        <f>OPB56/Справочно!OPA$5*1000000</f>
        <v>#DIV/0!</v>
      </c>
      <c r="OPC57" s="27" t="e">
        <f>OPC56/Справочно!OPB$5*1000000</f>
        <v>#DIV/0!</v>
      </c>
      <c r="OPD57" s="27" t="e">
        <f>OPD56/Справочно!OPC$5*1000000</f>
        <v>#DIV/0!</v>
      </c>
      <c r="OPE57" s="27" t="e">
        <f>OPE56/Справочно!OPD$5*1000000</f>
        <v>#DIV/0!</v>
      </c>
      <c r="OPF57" s="27" t="e">
        <f>OPF56/Справочно!OPE$5*1000000</f>
        <v>#DIV/0!</v>
      </c>
      <c r="OPG57" s="27" t="e">
        <f>OPG56/Справочно!OPF$5*1000000</f>
        <v>#DIV/0!</v>
      </c>
      <c r="OPH57" s="27" t="e">
        <f>OPH56/Справочно!OPG$5*1000000</f>
        <v>#DIV/0!</v>
      </c>
      <c r="OPI57" s="27" t="e">
        <f>OPI56/Справочно!OPH$5*1000000</f>
        <v>#DIV/0!</v>
      </c>
      <c r="OPJ57" s="27" t="e">
        <f>OPJ56/Справочно!OPI$5*1000000</f>
        <v>#DIV/0!</v>
      </c>
      <c r="OPK57" s="27" t="e">
        <f>OPK56/Справочно!OPJ$5*1000000</f>
        <v>#DIV/0!</v>
      </c>
      <c r="OPL57" s="27" t="e">
        <f>OPL56/Справочно!OPK$5*1000000</f>
        <v>#DIV/0!</v>
      </c>
      <c r="OPM57" s="27" t="e">
        <f>OPM56/Справочно!OPL$5*1000000</f>
        <v>#DIV/0!</v>
      </c>
      <c r="OPN57" s="27" t="e">
        <f>OPN56/Справочно!OPM$5*1000000</f>
        <v>#DIV/0!</v>
      </c>
      <c r="OPO57" s="27" t="e">
        <f>OPO56/Справочно!OPN$5*1000000</f>
        <v>#DIV/0!</v>
      </c>
      <c r="OPP57" s="27" t="e">
        <f>OPP56/Справочно!OPO$5*1000000</f>
        <v>#DIV/0!</v>
      </c>
      <c r="OPQ57" s="27" t="e">
        <f>OPQ56/Справочно!OPP$5*1000000</f>
        <v>#DIV/0!</v>
      </c>
      <c r="OPR57" s="27" t="e">
        <f>OPR56/Справочно!OPQ$5*1000000</f>
        <v>#DIV/0!</v>
      </c>
      <c r="OPS57" s="27" t="e">
        <f>OPS56/Справочно!OPR$5*1000000</f>
        <v>#DIV/0!</v>
      </c>
      <c r="OPT57" s="27" t="e">
        <f>OPT56/Справочно!OPS$5*1000000</f>
        <v>#DIV/0!</v>
      </c>
      <c r="OPU57" s="27" t="e">
        <f>OPU56/Справочно!OPT$5*1000000</f>
        <v>#DIV/0!</v>
      </c>
      <c r="OPV57" s="27" t="e">
        <f>OPV56/Справочно!OPU$5*1000000</f>
        <v>#DIV/0!</v>
      </c>
      <c r="OPW57" s="27" t="e">
        <f>OPW56/Справочно!OPV$5*1000000</f>
        <v>#DIV/0!</v>
      </c>
      <c r="OPX57" s="27" t="e">
        <f>OPX56/Справочно!OPW$5*1000000</f>
        <v>#DIV/0!</v>
      </c>
      <c r="OPY57" s="27" t="e">
        <f>OPY56/Справочно!OPX$5*1000000</f>
        <v>#DIV/0!</v>
      </c>
      <c r="OPZ57" s="27" t="e">
        <f>OPZ56/Справочно!OPY$5*1000000</f>
        <v>#DIV/0!</v>
      </c>
      <c r="OQA57" s="27" t="e">
        <f>OQA56/Справочно!OPZ$5*1000000</f>
        <v>#DIV/0!</v>
      </c>
      <c r="OQB57" s="27" t="e">
        <f>OQB56/Справочно!OQA$5*1000000</f>
        <v>#DIV/0!</v>
      </c>
      <c r="OQC57" s="27" t="e">
        <f>OQC56/Справочно!OQB$5*1000000</f>
        <v>#DIV/0!</v>
      </c>
      <c r="OQD57" s="27" t="e">
        <f>OQD56/Справочно!OQC$5*1000000</f>
        <v>#DIV/0!</v>
      </c>
      <c r="OQE57" s="27" t="e">
        <f>OQE56/Справочно!OQD$5*1000000</f>
        <v>#DIV/0!</v>
      </c>
      <c r="OQF57" s="27" t="e">
        <f>OQF56/Справочно!OQE$5*1000000</f>
        <v>#DIV/0!</v>
      </c>
      <c r="OQG57" s="27" t="e">
        <f>OQG56/Справочно!OQF$5*1000000</f>
        <v>#DIV/0!</v>
      </c>
      <c r="OQH57" s="27" t="e">
        <f>OQH56/Справочно!OQG$5*1000000</f>
        <v>#DIV/0!</v>
      </c>
      <c r="OQI57" s="27" t="e">
        <f>OQI56/Справочно!OQH$5*1000000</f>
        <v>#DIV/0!</v>
      </c>
      <c r="OQJ57" s="27" t="e">
        <f>OQJ56/Справочно!OQI$5*1000000</f>
        <v>#DIV/0!</v>
      </c>
      <c r="OQK57" s="27" t="e">
        <f>OQK56/Справочно!OQJ$5*1000000</f>
        <v>#DIV/0!</v>
      </c>
      <c r="OQL57" s="27" t="e">
        <f>OQL56/Справочно!OQK$5*1000000</f>
        <v>#DIV/0!</v>
      </c>
      <c r="OQM57" s="27" t="e">
        <f>OQM56/Справочно!OQL$5*1000000</f>
        <v>#DIV/0!</v>
      </c>
      <c r="OQN57" s="27" t="e">
        <f>OQN56/Справочно!OQM$5*1000000</f>
        <v>#DIV/0!</v>
      </c>
      <c r="OQO57" s="27" t="e">
        <f>OQO56/Справочно!OQN$5*1000000</f>
        <v>#DIV/0!</v>
      </c>
      <c r="OQP57" s="27" t="e">
        <f>OQP56/Справочно!OQO$5*1000000</f>
        <v>#DIV/0!</v>
      </c>
      <c r="OQQ57" s="27" t="e">
        <f>OQQ56/Справочно!OQP$5*1000000</f>
        <v>#DIV/0!</v>
      </c>
      <c r="OQR57" s="27" t="e">
        <f>OQR56/Справочно!OQQ$5*1000000</f>
        <v>#DIV/0!</v>
      </c>
      <c r="OQS57" s="27" t="e">
        <f>OQS56/Справочно!OQR$5*1000000</f>
        <v>#DIV/0!</v>
      </c>
      <c r="OQT57" s="27" t="e">
        <f>OQT56/Справочно!OQS$5*1000000</f>
        <v>#DIV/0!</v>
      </c>
      <c r="OQU57" s="27" t="e">
        <f>OQU56/Справочно!OQT$5*1000000</f>
        <v>#DIV/0!</v>
      </c>
      <c r="OQV57" s="27" t="e">
        <f>OQV56/Справочно!OQU$5*1000000</f>
        <v>#DIV/0!</v>
      </c>
      <c r="OQW57" s="27" t="e">
        <f>OQW56/Справочно!OQV$5*1000000</f>
        <v>#DIV/0!</v>
      </c>
      <c r="OQX57" s="27" t="e">
        <f>OQX56/Справочно!OQW$5*1000000</f>
        <v>#DIV/0!</v>
      </c>
      <c r="OQY57" s="27" t="e">
        <f>OQY56/Справочно!OQX$5*1000000</f>
        <v>#DIV/0!</v>
      </c>
      <c r="OQZ57" s="27" t="e">
        <f>OQZ56/Справочно!OQY$5*1000000</f>
        <v>#DIV/0!</v>
      </c>
      <c r="ORA57" s="27" t="e">
        <f>ORA56/Справочно!OQZ$5*1000000</f>
        <v>#DIV/0!</v>
      </c>
      <c r="ORB57" s="27" t="e">
        <f>ORB56/Справочно!ORA$5*1000000</f>
        <v>#DIV/0!</v>
      </c>
      <c r="ORC57" s="27" t="e">
        <f>ORC56/Справочно!ORB$5*1000000</f>
        <v>#DIV/0!</v>
      </c>
      <c r="ORD57" s="27" t="e">
        <f>ORD56/Справочно!ORC$5*1000000</f>
        <v>#DIV/0!</v>
      </c>
      <c r="ORE57" s="27" t="e">
        <f>ORE56/Справочно!ORD$5*1000000</f>
        <v>#DIV/0!</v>
      </c>
      <c r="ORF57" s="27" t="e">
        <f>ORF56/Справочно!ORE$5*1000000</f>
        <v>#DIV/0!</v>
      </c>
      <c r="ORG57" s="27" t="e">
        <f>ORG56/Справочно!ORF$5*1000000</f>
        <v>#DIV/0!</v>
      </c>
      <c r="ORH57" s="27" t="e">
        <f>ORH56/Справочно!ORG$5*1000000</f>
        <v>#DIV/0!</v>
      </c>
      <c r="ORI57" s="27" t="e">
        <f>ORI56/Справочно!ORH$5*1000000</f>
        <v>#DIV/0!</v>
      </c>
      <c r="ORJ57" s="27" t="e">
        <f>ORJ56/Справочно!ORI$5*1000000</f>
        <v>#DIV/0!</v>
      </c>
      <c r="ORK57" s="27" t="e">
        <f>ORK56/Справочно!ORJ$5*1000000</f>
        <v>#DIV/0!</v>
      </c>
      <c r="ORL57" s="27" t="e">
        <f>ORL56/Справочно!ORK$5*1000000</f>
        <v>#DIV/0!</v>
      </c>
      <c r="ORM57" s="27" t="e">
        <f>ORM56/Справочно!ORL$5*1000000</f>
        <v>#DIV/0!</v>
      </c>
      <c r="ORN57" s="27" t="e">
        <f>ORN56/Справочно!ORM$5*1000000</f>
        <v>#DIV/0!</v>
      </c>
      <c r="ORO57" s="27" t="e">
        <f>ORO56/Справочно!ORN$5*1000000</f>
        <v>#DIV/0!</v>
      </c>
      <c r="ORP57" s="27" t="e">
        <f>ORP56/Справочно!ORO$5*1000000</f>
        <v>#DIV/0!</v>
      </c>
      <c r="ORQ57" s="27" t="e">
        <f>ORQ56/Справочно!ORP$5*1000000</f>
        <v>#DIV/0!</v>
      </c>
      <c r="ORR57" s="27" t="e">
        <f>ORR56/Справочно!ORQ$5*1000000</f>
        <v>#DIV/0!</v>
      </c>
      <c r="ORS57" s="27" t="e">
        <f>ORS56/Справочно!ORR$5*1000000</f>
        <v>#DIV/0!</v>
      </c>
      <c r="ORT57" s="27" t="e">
        <f>ORT56/Справочно!ORS$5*1000000</f>
        <v>#DIV/0!</v>
      </c>
      <c r="ORU57" s="27" t="e">
        <f>ORU56/Справочно!ORT$5*1000000</f>
        <v>#DIV/0!</v>
      </c>
      <c r="ORV57" s="27" t="e">
        <f>ORV56/Справочно!ORU$5*1000000</f>
        <v>#DIV/0!</v>
      </c>
      <c r="ORW57" s="27" t="e">
        <f>ORW56/Справочно!ORV$5*1000000</f>
        <v>#DIV/0!</v>
      </c>
      <c r="ORX57" s="27" t="e">
        <f>ORX56/Справочно!ORW$5*1000000</f>
        <v>#DIV/0!</v>
      </c>
      <c r="ORY57" s="27" t="e">
        <f>ORY56/Справочно!ORX$5*1000000</f>
        <v>#DIV/0!</v>
      </c>
      <c r="ORZ57" s="27" t="e">
        <f>ORZ56/Справочно!ORY$5*1000000</f>
        <v>#DIV/0!</v>
      </c>
      <c r="OSA57" s="27" t="e">
        <f>OSA56/Справочно!ORZ$5*1000000</f>
        <v>#DIV/0!</v>
      </c>
      <c r="OSB57" s="27" t="e">
        <f>OSB56/Справочно!OSA$5*1000000</f>
        <v>#DIV/0!</v>
      </c>
      <c r="OSC57" s="27" t="e">
        <f>OSC56/Справочно!OSB$5*1000000</f>
        <v>#DIV/0!</v>
      </c>
      <c r="OSD57" s="27" t="e">
        <f>OSD56/Справочно!OSC$5*1000000</f>
        <v>#DIV/0!</v>
      </c>
      <c r="OSE57" s="27" t="e">
        <f>OSE56/Справочно!OSD$5*1000000</f>
        <v>#DIV/0!</v>
      </c>
      <c r="OSF57" s="27" t="e">
        <f>OSF56/Справочно!OSE$5*1000000</f>
        <v>#DIV/0!</v>
      </c>
      <c r="OSG57" s="27" t="e">
        <f>OSG56/Справочно!OSF$5*1000000</f>
        <v>#DIV/0!</v>
      </c>
      <c r="OSH57" s="27" t="e">
        <f>OSH56/Справочно!OSG$5*1000000</f>
        <v>#DIV/0!</v>
      </c>
      <c r="OSI57" s="27" t="e">
        <f>OSI56/Справочно!OSH$5*1000000</f>
        <v>#DIV/0!</v>
      </c>
      <c r="OSJ57" s="27" t="e">
        <f>OSJ56/Справочно!OSI$5*1000000</f>
        <v>#DIV/0!</v>
      </c>
      <c r="OSK57" s="27" t="e">
        <f>OSK56/Справочно!OSJ$5*1000000</f>
        <v>#DIV/0!</v>
      </c>
      <c r="OSL57" s="27" t="e">
        <f>OSL56/Справочно!OSK$5*1000000</f>
        <v>#DIV/0!</v>
      </c>
      <c r="OSM57" s="27" t="e">
        <f>OSM56/Справочно!OSL$5*1000000</f>
        <v>#DIV/0!</v>
      </c>
      <c r="OSN57" s="27" t="e">
        <f>OSN56/Справочно!OSM$5*1000000</f>
        <v>#DIV/0!</v>
      </c>
      <c r="OSO57" s="27" t="e">
        <f>OSO56/Справочно!OSN$5*1000000</f>
        <v>#DIV/0!</v>
      </c>
      <c r="OSP57" s="27" t="e">
        <f>OSP56/Справочно!OSO$5*1000000</f>
        <v>#DIV/0!</v>
      </c>
      <c r="OSQ57" s="27" t="e">
        <f>OSQ56/Справочно!OSP$5*1000000</f>
        <v>#DIV/0!</v>
      </c>
      <c r="OSR57" s="27" t="e">
        <f>OSR56/Справочно!OSQ$5*1000000</f>
        <v>#DIV/0!</v>
      </c>
      <c r="OSS57" s="27" t="e">
        <f>OSS56/Справочно!OSR$5*1000000</f>
        <v>#DIV/0!</v>
      </c>
      <c r="OST57" s="27" t="e">
        <f>OST56/Справочно!OSS$5*1000000</f>
        <v>#DIV/0!</v>
      </c>
      <c r="OSU57" s="27" t="e">
        <f>OSU56/Справочно!OST$5*1000000</f>
        <v>#DIV/0!</v>
      </c>
      <c r="OSV57" s="27" t="e">
        <f>OSV56/Справочно!OSU$5*1000000</f>
        <v>#DIV/0!</v>
      </c>
      <c r="OSW57" s="27" t="e">
        <f>OSW56/Справочно!OSV$5*1000000</f>
        <v>#DIV/0!</v>
      </c>
      <c r="OSX57" s="27" t="e">
        <f>OSX56/Справочно!OSW$5*1000000</f>
        <v>#DIV/0!</v>
      </c>
      <c r="OSY57" s="27" t="e">
        <f>OSY56/Справочно!OSX$5*1000000</f>
        <v>#DIV/0!</v>
      </c>
      <c r="OSZ57" s="27" t="e">
        <f>OSZ56/Справочно!OSY$5*1000000</f>
        <v>#DIV/0!</v>
      </c>
      <c r="OTA57" s="27" t="e">
        <f>OTA56/Справочно!OSZ$5*1000000</f>
        <v>#DIV/0!</v>
      </c>
      <c r="OTB57" s="27" t="e">
        <f>OTB56/Справочно!OTA$5*1000000</f>
        <v>#DIV/0!</v>
      </c>
      <c r="OTC57" s="27" t="e">
        <f>OTC56/Справочно!OTB$5*1000000</f>
        <v>#DIV/0!</v>
      </c>
      <c r="OTD57" s="27" t="e">
        <f>OTD56/Справочно!OTC$5*1000000</f>
        <v>#DIV/0!</v>
      </c>
      <c r="OTE57" s="27" t="e">
        <f>OTE56/Справочно!OTD$5*1000000</f>
        <v>#DIV/0!</v>
      </c>
      <c r="OTF57" s="27" t="e">
        <f>OTF56/Справочно!OTE$5*1000000</f>
        <v>#DIV/0!</v>
      </c>
      <c r="OTG57" s="27" t="e">
        <f>OTG56/Справочно!OTF$5*1000000</f>
        <v>#DIV/0!</v>
      </c>
      <c r="OTH57" s="27" t="e">
        <f>OTH56/Справочно!OTG$5*1000000</f>
        <v>#DIV/0!</v>
      </c>
      <c r="OTI57" s="27" t="e">
        <f>OTI56/Справочно!OTH$5*1000000</f>
        <v>#DIV/0!</v>
      </c>
      <c r="OTJ57" s="27" t="e">
        <f>OTJ56/Справочно!OTI$5*1000000</f>
        <v>#DIV/0!</v>
      </c>
      <c r="OTK57" s="27" t="e">
        <f>OTK56/Справочно!OTJ$5*1000000</f>
        <v>#DIV/0!</v>
      </c>
      <c r="OTL57" s="27" t="e">
        <f>OTL56/Справочно!OTK$5*1000000</f>
        <v>#DIV/0!</v>
      </c>
      <c r="OTM57" s="27" t="e">
        <f>OTM56/Справочно!OTL$5*1000000</f>
        <v>#DIV/0!</v>
      </c>
      <c r="OTN57" s="27" t="e">
        <f>OTN56/Справочно!OTM$5*1000000</f>
        <v>#DIV/0!</v>
      </c>
      <c r="OTO57" s="27" t="e">
        <f>OTO56/Справочно!OTN$5*1000000</f>
        <v>#DIV/0!</v>
      </c>
      <c r="OTP57" s="27" t="e">
        <f>OTP56/Справочно!OTO$5*1000000</f>
        <v>#DIV/0!</v>
      </c>
      <c r="OTQ57" s="27" t="e">
        <f>OTQ56/Справочно!OTP$5*1000000</f>
        <v>#DIV/0!</v>
      </c>
      <c r="OTR57" s="27" t="e">
        <f>OTR56/Справочно!OTQ$5*1000000</f>
        <v>#DIV/0!</v>
      </c>
      <c r="OTS57" s="27" t="e">
        <f>OTS56/Справочно!OTR$5*1000000</f>
        <v>#DIV/0!</v>
      </c>
      <c r="OTT57" s="27" t="e">
        <f>OTT56/Справочно!OTS$5*1000000</f>
        <v>#DIV/0!</v>
      </c>
      <c r="OTU57" s="27" t="e">
        <f>OTU56/Справочно!OTT$5*1000000</f>
        <v>#DIV/0!</v>
      </c>
      <c r="OTV57" s="27" t="e">
        <f>OTV56/Справочно!OTU$5*1000000</f>
        <v>#DIV/0!</v>
      </c>
      <c r="OTW57" s="27" t="e">
        <f>OTW56/Справочно!OTV$5*1000000</f>
        <v>#DIV/0!</v>
      </c>
      <c r="OTX57" s="27" t="e">
        <f>OTX56/Справочно!OTW$5*1000000</f>
        <v>#DIV/0!</v>
      </c>
      <c r="OTY57" s="27" t="e">
        <f>OTY56/Справочно!OTX$5*1000000</f>
        <v>#DIV/0!</v>
      </c>
      <c r="OTZ57" s="27" t="e">
        <f>OTZ56/Справочно!OTY$5*1000000</f>
        <v>#DIV/0!</v>
      </c>
      <c r="OUA57" s="27" t="e">
        <f>OUA56/Справочно!OTZ$5*1000000</f>
        <v>#DIV/0!</v>
      </c>
      <c r="OUB57" s="27" t="e">
        <f>OUB56/Справочно!OUA$5*1000000</f>
        <v>#DIV/0!</v>
      </c>
      <c r="OUC57" s="27" t="e">
        <f>OUC56/Справочно!OUB$5*1000000</f>
        <v>#DIV/0!</v>
      </c>
      <c r="OUD57" s="27" t="e">
        <f>OUD56/Справочно!OUC$5*1000000</f>
        <v>#DIV/0!</v>
      </c>
      <c r="OUE57" s="27" t="e">
        <f>OUE56/Справочно!OUD$5*1000000</f>
        <v>#DIV/0!</v>
      </c>
      <c r="OUF57" s="27" t="e">
        <f>OUF56/Справочно!OUE$5*1000000</f>
        <v>#DIV/0!</v>
      </c>
      <c r="OUG57" s="27" t="e">
        <f>OUG56/Справочно!OUF$5*1000000</f>
        <v>#DIV/0!</v>
      </c>
      <c r="OUH57" s="27" t="e">
        <f>OUH56/Справочно!OUG$5*1000000</f>
        <v>#DIV/0!</v>
      </c>
      <c r="OUI57" s="27" t="e">
        <f>OUI56/Справочно!OUH$5*1000000</f>
        <v>#DIV/0!</v>
      </c>
      <c r="OUJ57" s="27" t="e">
        <f>OUJ56/Справочно!OUI$5*1000000</f>
        <v>#DIV/0!</v>
      </c>
      <c r="OUK57" s="27" t="e">
        <f>OUK56/Справочно!OUJ$5*1000000</f>
        <v>#DIV/0!</v>
      </c>
      <c r="OUL57" s="27" t="e">
        <f>OUL56/Справочно!OUK$5*1000000</f>
        <v>#DIV/0!</v>
      </c>
      <c r="OUM57" s="27" t="e">
        <f>OUM56/Справочно!OUL$5*1000000</f>
        <v>#DIV/0!</v>
      </c>
      <c r="OUN57" s="27" t="e">
        <f>OUN56/Справочно!OUM$5*1000000</f>
        <v>#DIV/0!</v>
      </c>
      <c r="OUO57" s="27" t="e">
        <f>OUO56/Справочно!OUN$5*1000000</f>
        <v>#DIV/0!</v>
      </c>
      <c r="OUP57" s="27" t="e">
        <f>OUP56/Справочно!OUO$5*1000000</f>
        <v>#DIV/0!</v>
      </c>
      <c r="OUQ57" s="27" t="e">
        <f>OUQ56/Справочно!OUP$5*1000000</f>
        <v>#DIV/0!</v>
      </c>
      <c r="OUR57" s="27" t="e">
        <f>OUR56/Справочно!OUQ$5*1000000</f>
        <v>#DIV/0!</v>
      </c>
      <c r="OUS57" s="27" t="e">
        <f>OUS56/Справочно!OUR$5*1000000</f>
        <v>#DIV/0!</v>
      </c>
      <c r="OUT57" s="27" t="e">
        <f>OUT56/Справочно!OUS$5*1000000</f>
        <v>#DIV/0!</v>
      </c>
      <c r="OUU57" s="27" t="e">
        <f>OUU56/Справочно!OUT$5*1000000</f>
        <v>#DIV/0!</v>
      </c>
      <c r="OUV57" s="27" t="e">
        <f>OUV56/Справочно!OUU$5*1000000</f>
        <v>#DIV/0!</v>
      </c>
      <c r="OUW57" s="27" t="e">
        <f>OUW56/Справочно!OUV$5*1000000</f>
        <v>#DIV/0!</v>
      </c>
      <c r="OUX57" s="27" t="e">
        <f>OUX56/Справочно!OUW$5*1000000</f>
        <v>#DIV/0!</v>
      </c>
      <c r="OUY57" s="27" t="e">
        <f>OUY56/Справочно!OUX$5*1000000</f>
        <v>#DIV/0!</v>
      </c>
      <c r="OUZ57" s="27" t="e">
        <f>OUZ56/Справочно!OUY$5*1000000</f>
        <v>#DIV/0!</v>
      </c>
      <c r="OVA57" s="27" t="e">
        <f>OVA56/Справочно!OUZ$5*1000000</f>
        <v>#DIV/0!</v>
      </c>
      <c r="OVB57" s="27" t="e">
        <f>OVB56/Справочно!OVA$5*1000000</f>
        <v>#DIV/0!</v>
      </c>
      <c r="OVC57" s="27" t="e">
        <f>OVC56/Справочно!OVB$5*1000000</f>
        <v>#DIV/0!</v>
      </c>
      <c r="OVD57" s="27" t="e">
        <f>OVD56/Справочно!OVC$5*1000000</f>
        <v>#DIV/0!</v>
      </c>
      <c r="OVE57" s="27" t="e">
        <f>OVE56/Справочно!OVD$5*1000000</f>
        <v>#DIV/0!</v>
      </c>
      <c r="OVF57" s="27" t="e">
        <f>OVF56/Справочно!OVE$5*1000000</f>
        <v>#DIV/0!</v>
      </c>
      <c r="OVG57" s="27" t="e">
        <f>OVG56/Справочно!OVF$5*1000000</f>
        <v>#DIV/0!</v>
      </c>
      <c r="OVH57" s="27" t="e">
        <f>OVH56/Справочно!OVG$5*1000000</f>
        <v>#DIV/0!</v>
      </c>
      <c r="OVI57" s="27" t="e">
        <f>OVI56/Справочно!OVH$5*1000000</f>
        <v>#DIV/0!</v>
      </c>
      <c r="OVJ57" s="27" t="e">
        <f>OVJ56/Справочно!OVI$5*1000000</f>
        <v>#DIV/0!</v>
      </c>
      <c r="OVK57" s="27" t="e">
        <f>OVK56/Справочно!OVJ$5*1000000</f>
        <v>#DIV/0!</v>
      </c>
      <c r="OVL57" s="27" t="e">
        <f>OVL56/Справочно!OVK$5*1000000</f>
        <v>#DIV/0!</v>
      </c>
      <c r="OVM57" s="27" t="e">
        <f>OVM56/Справочно!OVL$5*1000000</f>
        <v>#DIV/0!</v>
      </c>
      <c r="OVN57" s="27" t="e">
        <f>OVN56/Справочно!OVM$5*1000000</f>
        <v>#DIV/0!</v>
      </c>
      <c r="OVO57" s="27" t="e">
        <f>OVO56/Справочно!OVN$5*1000000</f>
        <v>#DIV/0!</v>
      </c>
      <c r="OVP57" s="27" t="e">
        <f>OVP56/Справочно!OVO$5*1000000</f>
        <v>#DIV/0!</v>
      </c>
      <c r="OVQ57" s="27" t="e">
        <f>OVQ56/Справочно!OVP$5*1000000</f>
        <v>#DIV/0!</v>
      </c>
      <c r="OVR57" s="27" t="e">
        <f>OVR56/Справочно!OVQ$5*1000000</f>
        <v>#DIV/0!</v>
      </c>
      <c r="OVS57" s="27" t="e">
        <f>OVS56/Справочно!OVR$5*1000000</f>
        <v>#DIV/0!</v>
      </c>
      <c r="OVT57" s="27" t="e">
        <f>OVT56/Справочно!OVS$5*1000000</f>
        <v>#DIV/0!</v>
      </c>
      <c r="OVU57" s="27" t="e">
        <f>OVU56/Справочно!OVT$5*1000000</f>
        <v>#DIV/0!</v>
      </c>
      <c r="OVV57" s="27" t="e">
        <f>OVV56/Справочно!OVU$5*1000000</f>
        <v>#DIV/0!</v>
      </c>
      <c r="OVW57" s="27" t="e">
        <f>OVW56/Справочно!OVV$5*1000000</f>
        <v>#DIV/0!</v>
      </c>
      <c r="OVX57" s="27" t="e">
        <f>OVX56/Справочно!OVW$5*1000000</f>
        <v>#DIV/0!</v>
      </c>
      <c r="OVY57" s="27" t="e">
        <f>OVY56/Справочно!OVX$5*1000000</f>
        <v>#DIV/0!</v>
      </c>
      <c r="OVZ57" s="27" t="e">
        <f>OVZ56/Справочно!OVY$5*1000000</f>
        <v>#DIV/0!</v>
      </c>
      <c r="OWA57" s="27" t="e">
        <f>OWA56/Справочно!OVZ$5*1000000</f>
        <v>#DIV/0!</v>
      </c>
      <c r="OWB57" s="27" t="e">
        <f>OWB56/Справочно!OWA$5*1000000</f>
        <v>#DIV/0!</v>
      </c>
      <c r="OWC57" s="27" t="e">
        <f>OWC56/Справочно!OWB$5*1000000</f>
        <v>#DIV/0!</v>
      </c>
      <c r="OWD57" s="27" t="e">
        <f>OWD56/Справочно!OWC$5*1000000</f>
        <v>#DIV/0!</v>
      </c>
      <c r="OWE57" s="27" t="e">
        <f>OWE56/Справочно!OWD$5*1000000</f>
        <v>#DIV/0!</v>
      </c>
      <c r="OWF57" s="27" t="e">
        <f>OWF56/Справочно!OWE$5*1000000</f>
        <v>#DIV/0!</v>
      </c>
      <c r="OWG57" s="27" t="e">
        <f>OWG56/Справочно!OWF$5*1000000</f>
        <v>#DIV/0!</v>
      </c>
      <c r="OWH57" s="27" t="e">
        <f>OWH56/Справочно!OWG$5*1000000</f>
        <v>#DIV/0!</v>
      </c>
      <c r="OWI57" s="27" t="e">
        <f>OWI56/Справочно!OWH$5*1000000</f>
        <v>#DIV/0!</v>
      </c>
      <c r="OWJ57" s="27" t="e">
        <f>OWJ56/Справочно!OWI$5*1000000</f>
        <v>#DIV/0!</v>
      </c>
      <c r="OWK57" s="27" t="e">
        <f>OWK56/Справочно!OWJ$5*1000000</f>
        <v>#DIV/0!</v>
      </c>
      <c r="OWL57" s="27" t="e">
        <f>OWL56/Справочно!OWK$5*1000000</f>
        <v>#DIV/0!</v>
      </c>
      <c r="OWM57" s="27" t="e">
        <f>OWM56/Справочно!OWL$5*1000000</f>
        <v>#DIV/0!</v>
      </c>
      <c r="OWN57" s="27" t="e">
        <f>OWN56/Справочно!OWM$5*1000000</f>
        <v>#DIV/0!</v>
      </c>
      <c r="OWO57" s="27" t="e">
        <f>OWO56/Справочно!OWN$5*1000000</f>
        <v>#DIV/0!</v>
      </c>
      <c r="OWP57" s="27" t="e">
        <f>OWP56/Справочно!OWO$5*1000000</f>
        <v>#DIV/0!</v>
      </c>
      <c r="OWQ57" s="27" t="e">
        <f>OWQ56/Справочно!OWP$5*1000000</f>
        <v>#DIV/0!</v>
      </c>
      <c r="OWR57" s="27" t="e">
        <f>OWR56/Справочно!OWQ$5*1000000</f>
        <v>#DIV/0!</v>
      </c>
      <c r="OWS57" s="27" t="e">
        <f>OWS56/Справочно!OWR$5*1000000</f>
        <v>#DIV/0!</v>
      </c>
      <c r="OWT57" s="27" t="e">
        <f>OWT56/Справочно!OWS$5*1000000</f>
        <v>#DIV/0!</v>
      </c>
      <c r="OWU57" s="27" t="e">
        <f>OWU56/Справочно!OWT$5*1000000</f>
        <v>#DIV/0!</v>
      </c>
      <c r="OWV57" s="27" t="e">
        <f>OWV56/Справочно!OWU$5*1000000</f>
        <v>#DIV/0!</v>
      </c>
      <c r="OWW57" s="27" t="e">
        <f>OWW56/Справочно!OWV$5*1000000</f>
        <v>#DIV/0!</v>
      </c>
      <c r="OWX57" s="27" t="e">
        <f>OWX56/Справочно!OWW$5*1000000</f>
        <v>#DIV/0!</v>
      </c>
      <c r="OWY57" s="27" t="e">
        <f>OWY56/Справочно!OWX$5*1000000</f>
        <v>#DIV/0!</v>
      </c>
      <c r="OWZ57" s="27" t="e">
        <f>OWZ56/Справочно!OWY$5*1000000</f>
        <v>#DIV/0!</v>
      </c>
      <c r="OXA57" s="27" t="e">
        <f>OXA56/Справочно!OWZ$5*1000000</f>
        <v>#DIV/0!</v>
      </c>
      <c r="OXB57" s="27" t="e">
        <f>OXB56/Справочно!OXA$5*1000000</f>
        <v>#DIV/0!</v>
      </c>
      <c r="OXC57" s="27" t="e">
        <f>OXC56/Справочно!OXB$5*1000000</f>
        <v>#DIV/0!</v>
      </c>
      <c r="OXD57" s="27" t="e">
        <f>OXD56/Справочно!OXC$5*1000000</f>
        <v>#DIV/0!</v>
      </c>
      <c r="OXE57" s="27" t="e">
        <f>OXE56/Справочно!OXD$5*1000000</f>
        <v>#DIV/0!</v>
      </c>
      <c r="OXF57" s="27" t="e">
        <f>OXF56/Справочно!OXE$5*1000000</f>
        <v>#DIV/0!</v>
      </c>
      <c r="OXG57" s="27" t="e">
        <f>OXG56/Справочно!OXF$5*1000000</f>
        <v>#DIV/0!</v>
      </c>
      <c r="OXH57" s="27" t="e">
        <f>OXH56/Справочно!OXG$5*1000000</f>
        <v>#DIV/0!</v>
      </c>
      <c r="OXI57" s="27" t="e">
        <f>OXI56/Справочно!OXH$5*1000000</f>
        <v>#DIV/0!</v>
      </c>
      <c r="OXJ57" s="27" t="e">
        <f>OXJ56/Справочно!OXI$5*1000000</f>
        <v>#DIV/0!</v>
      </c>
      <c r="OXK57" s="27" t="e">
        <f>OXK56/Справочно!OXJ$5*1000000</f>
        <v>#DIV/0!</v>
      </c>
      <c r="OXL57" s="27" t="e">
        <f>OXL56/Справочно!OXK$5*1000000</f>
        <v>#DIV/0!</v>
      </c>
      <c r="OXM57" s="27" t="e">
        <f>OXM56/Справочно!OXL$5*1000000</f>
        <v>#DIV/0!</v>
      </c>
      <c r="OXN57" s="27" t="e">
        <f>OXN56/Справочно!OXM$5*1000000</f>
        <v>#DIV/0!</v>
      </c>
      <c r="OXO57" s="27" t="e">
        <f>OXO56/Справочно!OXN$5*1000000</f>
        <v>#DIV/0!</v>
      </c>
      <c r="OXP57" s="27" t="e">
        <f>OXP56/Справочно!OXO$5*1000000</f>
        <v>#DIV/0!</v>
      </c>
      <c r="OXQ57" s="27" t="e">
        <f>OXQ56/Справочно!OXP$5*1000000</f>
        <v>#DIV/0!</v>
      </c>
      <c r="OXR57" s="27" t="e">
        <f>OXR56/Справочно!OXQ$5*1000000</f>
        <v>#DIV/0!</v>
      </c>
      <c r="OXS57" s="27" t="e">
        <f>OXS56/Справочно!OXR$5*1000000</f>
        <v>#DIV/0!</v>
      </c>
      <c r="OXT57" s="27" t="e">
        <f>OXT56/Справочно!OXS$5*1000000</f>
        <v>#DIV/0!</v>
      </c>
      <c r="OXU57" s="27" t="e">
        <f>OXU56/Справочно!OXT$5*1000000</f>
        <v>#DIV/0!</v>
      </c>
      <c r="OXV57" s="27" t="e">
        <f>OXV56/Справочно!OXU$5*1000000</f>
        <v>#DIV/0!</v>
      </c>
      <c r="OXW57" s="27" t="e">
        <f>OXW56/Справочно!OXV$5*1000000</f>
        <v>#DIV/0!</v>
      </c>
      <c r="OXX57" s="27" t="e">
        <f>OXX56/Справочно!OXW$5*1000000</f>
        <v>#DIV/0!</v>
      </c>
      <c r="OXY57" s="27" t="e">
        <f>OXY56/Справочно!OXX$5*1000000</f>
        <v>#DIV/0!</v>
      </c>
      <c r="OXZ57" s="27" t="e">
        <f>OXZ56/Справочно!OXY$5*1000000</f>
        <v>#DIV/0!</v>
      </c>
      <c r="OYA57" s="27" t="e">
        <f>OYA56/Справочно!OXZ$5*1000000</f>
        <v>#DIV/0!</v>
      </c>
      <c r="OYB57" s="27" t="e">
        <f>OYB56/Справочно!OYA$5*1000000</f>
        <v>#DIV/0!</v>
      </c>
      <c r="OYC57" s="27" t="e">
        <f>OYC56/Справочно!OYB$5*1000000</f>
        <v>#DIV/0!</v>
      </c>
      <c r="OYD57" s="27" t="e">
        <f>OYD56/Справочно!OYC$5*1000000</f>
        <v>#DIV/0!</v>
      </c>
      <c r="OYE57" s="27" t="e">
        <f>OYE56/Справочно!OYD$5*1000000</f>
        <v>#DIV/0!</v>
      </c>
      <c r="OYF57" s="27" t="e">
        <f>OYF56/Справочно!OYE$5*1000000</f>
        <v>#DIV/0!</v>
      </c>
      <c r="OYG57" s="27" t="e">
        <f>OYG56/Справочно!OYF$5*1000000</f>
        <v>#DIV/0!</v>
      </c>
      <c r="OYH57" s="27" t="e">
        <f>OYH56/Справочно!OYG$5*1000000</f>
        <v>#DIV/0!</v>
      </c>
      <c r="OYI57" s="27" t="e">
        <f>OYI56/Справочно!OYH$5*1000000</f>
        <v>#DIV/0!</v>
      </c>
      <c r="OYJ57" s="27" t="e">
        <f>OYJ56/Справочно!OYI$5*1000000</f>
        <v>#DIV/0!</v>
      </c>
      <c r="OYK57" s="27" t="e">
        <f>OYK56/Справочно!OYJ$5*1000000</f>
        <v>#DIV/0!</v>
      </c>
      <c r="OYL57" s="27" t="e">
        <f>OYL56/Справочно!OYK$5*1000000</f>
        <v>#DIV/0!</v>
      </c>
      <c r="OYM57" s="27" t="e">
        <f>OYM56/Справочно!OYL$5*1000000</f>
        <v>#DIV/0!</v>
      </c>
      <c r="OYN57" s="27" t="e">
        <f>OYN56/Справочно!OYM$5*1000000</f>
        <v>#DIV/0!</v>
      </c>
      <c r="OYO57" s="27" t="e">
        <f>OYO56/Справочно!OYN$5*1000000</f>
        <v>#DIV/0!</v>
      </c>
      <c r="OYP57" s="27" t="e">
        <f>OYP56/Справочно!OYO$5*1000000</f>
        <v>#DIV/0!</v>
      </c>
      <c r="OYQ57" s="27" t="e">
        <f>OYQ56/Справочно!OYP$5*1000000</f>
        <v>#DIV/0!</v>
      </c>
      <c r="OYR57" s="27" t="e">
        <f>OYR56/Справочно!OYQ$5*1000000</f>
        <v>#DIV/0!</v>
      </c>
      <c r="OYS57" s="27" t="e">
        <f>OYS56/Справочно!OYR$5*1000000</f>
        <v>#DIV/0!</v>
      </c>
      <c r="OYT57" s="27" t="e">
        <f>OYT56/Справочно!OYS$5*1000000</f>
        <v>#DIV/0!</v>
      </c>
      <c r="OYU57" s="27" t="e">
        <f>OYU56/Справочно!OYT$5*1000000</f>
        <v>#DIV/0!</v>
      </c>
      <c r="OYV57" s="27" t="e">
        <f>OYV56/Справочно!OYU$5*1000000</f>
        <v>#DIV/0!</v>
      </c>
      <c r="OYW57" s="27" t="e">
        <f>OYW56/Справочно!OYV$5*1000000</f>
        <v>#DIV/0!</v>
      </c>
      <c r="OYX57" s="27" t="e">
        <f>OYX56/Справочно!OYW$5*1000000</f>
        <v>#DIV/0!</v>
      </c>
      <c r="OYY57" s="27" t="e">
        <f>OYY56/Справочно!OYX$5*1000000</f>
        <v>#DIV/0!</v>
      </c>
      <c r="OYZ57" s="27" t="e">
        <f>OYZ56/Справочно!OYY$5*1000000</f>
        <v>#DIV/0!</v>
      </c>
      <c r="OZA57" s="27" t="e">
        <f>OZA56/Справочно!OYZ$5*1000000</f>
        <v>#DIV/0!</v>
      </c>
      <c r="OZB57" s="27" t="e">
        <f>OZB56/Справочно!OZA$5*1000000</f>
        <v>#DIV/0!</v>
      </c>
      <c r="OZC57" s="27" t="e">
        <f>OZC56/Справочно!OZB$5*1000000</f>
        <v>#DIV/0!</v>
      </c>
      <c r="OZD57" s="27" t="e">
        <f>OZD56/Справочно!OZC$5*1000000</f>
        <v>#DIV/0!</v>
      </c>
      <c r="OZE57" s="27" t="e">
        <f>OZE56/Справочно!OZD$5*1000000</f>
        <v>#DIV/0!</v>
      </c>
      <c r="OZF57" s="27" t="e">
        <f>OZF56/Справочно!OZE$5*1000000</f>
        <v>#DIV/0!</v>
      </c>
      <c r="OZG57" s="27" t="e">
        <f>OZG56/Справочно!OZF$5*1000000</f>
        <v>#DIV/0!</v>
      </c>
      <c r="OZH57" s="27" t="e">
        <f>OZH56/Справочно!OZG$5*1000000</f>
        <v>#DIV/0!</v>
      </c>
      <c r="OZI57" s="27" t="e">
        <f>OZI56/Справочно!OZH$5*1000000</f>
        <v>#DIV/0!</v>
      </c>
      <c r="OZJ57" s="27" t="e">
        <f>OZJ56/Справочно!OZI$5*1000000</f>
        <v>#DIV/0!</v>
      </c>
      <c r="OZK57" s="27" t="e">
        <f>OZK56/Справочно!OZJ$5*1000000</f>
        <v>#DIV/0!</v>
      </c>
      <c r="OZL57" s="27" t="e">
        <f>OZL56/Справочно!OZK$5*1000000</f>
        <v>#DIV/0!</v>
      </c>
      <c r="OZM57" s="27" t="e">
        <f>OZM56/Справочно!OZL$5*1000000</f>
        <v>#DIV/0!</v>
      </c>
      <c r="OZN57" s="27" t="e">
        <f>OZN56/Справочно!OZM$5*1000000</f>
        <v>#DIV/0!</v>
      </c>
      <c r="OZO57" s="27" t="e">
        <f>OZO56/Справочно!OZN$5*1000000</f>
        <v>#DIV/0!</v>
      </c>
      <c r="OZP57" s="27" t="e">
        <f>OZP56/Справочно!OZO$5*1000000</f>
        <v>#DIV/0!</v>
      </c>
      <c r="OZQ57" s="27" t="e">
        <f>OZQ56/Справочно!OZP$5*1000000</f>
        <v>#DIV/0!</v>
      </c>
      <c r="OZR57" s="27" t="e">
        <f>OZR56/Справочно!OZQ$5*1000000</f>
        <v>#DIV/0!</v>
      </c>
      <c r="OZS57" s="27" t="e">
        <f>OZS56/Справочно!OZR$5*1000000</f>
        <v>#DIV/0!</v>
      </c>
      <c r="OZT57" s="27" t="e">
        <f>OZT56/Справочно!OZS$5*1000000</f>
        <v>#DIV/0!</v>
      </c>
      <c r="OZU57" s="27" t="e">
        <f>OZU56/Справочно!OZT$5*1000000</f>
        <v>#DIV/0!</v>
      </c>
      <c r="OZV57" s="27" t="e">
        <f>OZV56/Справочно!OZU$5*1000000</f>
        <v>#DIV/0!</v>
      </c>
      <c r="OZW57" s="27" t="e">
        <f>OZW56/Справочно!OZV$5*1000000</f>
        <v>#DIV/0!</v>
      </c>
      <c r="OZX57" s="27" t="e">
        <f>OZX56/Справочно!OZW$5*1000000</f>
        <v>#DIV/0!</v>
      </c>
      <c r="OZY57" s="27" t="e">
        <f>OZY56/Справочно!OZX$5*1000000</f>
        <v>#DIV/0!</v>
      </c>
      <c r="OZZ57" s="27" t="e">
        <f>OZZ56/Справочно!OZY$5*1000000</f>
        <v>#DIV/0!</v>
      </c>
      <c r="PAA57" s="27" t="e">
        <f>PAA56/Справочно!OZZ$5*1000000</f>
        <v>#DIV/0!</v>
      </c>
      <c r="PAB57" s="27" t="e">
        <f>PAB56/Справочно!PAA$5*1000000</f>
        <v>#DIV/0!</v>
      </c>
      <c r="PAC57" s="27" t="e">
        <f>PAC56/Справочно!PAB$5*1000000</f>
        <v>#DIV/0!</v>
      </c>
      <c r="PAD57" s="27" t="e">
        <f>PAD56/Справочно!PAC$5*1000000</f>
        <v>#DIV/0!</v>
      </c>
      <c r="PAE57" s="27" t="e">
        <f>PAE56/Справочно!PAD$5*1000000</f>
        <v>#DIV/0!</v>
      </c>
      <c r="PAF57" s="27" t="e">
        <f>PAF56/Справочно!PAE$5*1000000</f>
        <v>#DIV/0!</v>
      </c>
      <c r="PAG57" s="27" t="e">
        <f>PAG56/Справочно!PAF$5*1000000</f>
        <v>#DIV/0!</v>
      </c>
      <c r="PAH57" s="27" t="e">
        <f>PAH56/Справочно!PAG$5*1000000</f>
        <v>#DIV/0!</v>
      </c>
      <c r="PAI57" s="27" t="e">
        <f>PAI56/Справочно!PAH$5*1000000</f>
        <v>#DIV/0!</v>
      </c>
      <c r="PAJ57" s="27" t="e">
        <f>PAJ56/Справочно!PAI$5*1000000</f>
        <v>#DIV/0!</v>
      </c>
      <c r="PAK57" s="27" t="e">
        <f>PAK56/Справочно!PAJ$5*1000000</f>
        <v>#DIV/0!</v>
      </c>
      <c r="PAL57" s="27" t="e">
        <f>PAL56/Справочно!PAK$5*1000000</f>
        <v>#DIV/0!</v>
      </c>
      <c r="PAM57" s="27" t="e">
        <f>PAM56/Справочно!PAL$5*1000000</f>
        <v>#DIV/0!</v>
      </c>
      <c r="PAN57" s="27" t="e">
        <f>PAN56/Справочно!PAM$5*1000000</f>
        <v>#DIV/0!</v>
      </c>
      <c r="PAO57" s="27" t="e">
        <f>PAO56/Справочно!PAN$5*1000000</f>
        <v>#DIV/0!</v>
      </c>
      <c r="PAP57" s="27" t="e">
        <f>PAP56/Справочно!PAO$5*1000000</f>
        <v>#DIV/0!</v>
      </c>
      <c r="PAQ57" s="27" t="e">
        <f>PAQ56/Справочно!PAP$5*1000000</f>
        <v>#DIV/0!</v>
      </c>
      <c r="PAR57" s="27" t="e">
        <f>PAR56/Справочно!PAQ$5*1000000</f>
        <v>#DIV/0!</v>
      </c>
      <c r="PAS57" s="27" t="e">
        <f>PAS56/Справочно!PAR$5*1000000</f>
        <v>#DIV/0!</v>
      </c>
      <c r="PAT57" s="27" t="e">
        <f>PAT56/Справочно!PAS$5*1000000</f>
        <v>#DIV/0!</v>
      </c>
      <c r="PAU57" s="27" t="e">
        <f>PAU56/Справочно!PAT$5*1000000</f>
        <v>#DIV/0!</v>
      </c>
      <c r="PAV57" s="27" t="e">
        <f>PAV56/Справочно!PAU$5*1000000</f>
        <v>#DIV/0!</v>
      </c>
      <c r="PAW57" s="27" t="e">
        <f>PAW56/Справочно!PAV$5*1000000</f>
        <v>#DIV/0!</v>
      </c>
      <c r="PAX57" s="27" t="e">
        <f>PAX56/Справочно!PAW$5*1000000</f>
        <v>#DIV/0!</v>
      </c>
      <c r="PAY57" s="27" t="e">
        <f>PAY56/Справочно!PAX$5*1000000</f>
        <v>#DIV/0!</v>
      </c>
      <c r="PAZ57" s="27" t="e">
        <f>PAZ56/Справочно!PAY$5*1000000</f>
        <v>#DIV/0!</v>
      </c>
      <c r="PBA57" s="27" t="e">
        <f>PBA56/Справочно!PAZ$5*1000000</f>
        <v>#DIV/0!</v>
      </c>
      <c r="PBB57" s="27" t="e">
        <f>PBB56/Справочно!PBA$5*1000000</f>
        <v>#DIV/0!</v>
      </c>
      <c r="PBC57" s="27" t="e">
        <f>PBC56/Справочно!PBB$5*1000000</f>
        <v>#DIV/0!</v>
      </c>
      <c r="PBD57" s="27" t="e">
        <f>PBD56/Справочно!PBC$5*1000000</f>
        <v>#DIV/0!</v>
      </c>
      <c r="PBE57" s="27" t="e">
        <f>PBE56/Справочно!PBD$5*1000000</f>
        <v>#DIV/0!</v>
      </c>
      <c r="PBF57" s="27" t="e">
        <f>PBF56/Справочно!PBE$5*1000000</f>
        <v>#DIV/0!</v>
      </c>
      <c r="PBG57" s="27" t="e">
        <f>PBG56/Справочно!PBF$5*1000000</f>
        <v>#DIV/0!</v>
      </c>
      <c r="PBH57" s="27" t="e">
        <f>PBH56/Справочно!PBG$5*1000000</f>
        <v>#DIV/0!</v>
      </c>
      <c r="PBI57" s="27" t="e">
        <f>PBI56/Справочно!PBH$5*1000000</f>
        <v>#DIV/0!</v>
      </c>
      <c r="PBJ57" s="27" t="e">
        <f>PBJ56/Справочно!PBI$5*1000000</f>
        <v>#DIV/0!</v>
      </c>
      <c r="PBK57" s="27" t="e">
        <f>PBK56/Справочно!PBJ$5*1000000</f>
        <v>#DIV/0!</v>
      </c>
      <c r="PBL57" s="27" t="e">
        <f>PBL56/Справочно!PBK$5*1000000</f>
        <v>#DIV/0!</v>
      </c>
      <c r="PBM57" s="27" t="e">
        <f>PBM56/Справочно!PBL$5*1000000</f>
        <v>#DIV/0!</v>
      </c>
      <c r="PBN57" s="27" t="e">
        <f>PBN56/Справочно!PBM$5*1000000</f>
        <v>#DIV/0!</v>
      </c>
      <c r="PBO57" s="27" t="e">
        <f>PBO56/Справочно!PBN$5*1000000</f>
        <v>#DIV/0!</v>
      </c>
      <c r="PBP57" s="27" t="e">
        <f>PBP56/Справочно!PBO$5*1000000</f>
        <v>#DIV/0!</v>
      </c>
      <c r="PBQ57" s="27" t="e">
        <f>PBQ56/Справочно!PBP$5*1000000</f>
        <v>#DIV/0!</v>
      </c>
      <c r="PBR57" s="27" t="e">
        <f>PBR56/Справочно!PBQ$5*1000000</f>
        <v>#DIV/0!</v>
      </c>
      <c r="PBS57" s="27" t="e">
        <f>PBS56/Справочно!PBR$5*1000000</f>
        <v>#DIV/0!</v>
      </c>
      <c r="PBT57" s="27" t="e">
        <f>PBT56/Справочно!PBS$5*1000000</f>
        <v>#DIV/0!</v>
      </c>
      <c r="PBU57" s="27" t="e">
        <f>PBU56/Справочно!PBT$5*1000000</f>
        <v>#DIV/0!</v>
      </c>
      <c r="PBV57" s="27" t="e">
        <f>PBV56/Справочно!PBU$5*1000000</f>
        <v>#DIV/0!</v>
      </c>
      <c r="PBW57" s="27" t="e">
        <f>PBW56/Справочно!PBV$5*1000000</f>
        <v>#DIV/0!</v>
      </c>
      <c r="PBX57" s="27" t="e">
        <f>PBX56/Справочно!PBW$5*1000000</f>
        <v>#DIV/0!</v>
      </c>
      <c r="PBY57" s="27" t="e">
        <f>PBY56/Справочно!PBX$5*1000000</f>
        <v>#DIV/0!</v>
      </c>
      <c r="PBZ57" s="27" t="e">
        <f>PBZ56/Справочно!PBY$5*1000000</f>
        <v>#DIV/0!</v>
      </c>
      <c r="PCA57" s="27" t="e">
        <f>PCA56/Справочно!PBZ$5*1000000</f>
        <v>#DIV/0!</v>
      </c>
      <c r="PCB57" s="27" t="e">
        <f>PCB56/Справочно!PCA$5*1000000</f>
        <v>#DIV/0!</v>
      </c>
      <c r="PCC57" s="27" t="e">
        <f>PCC56/Справочно!PCB$5*1000000</f>
        <v>#DIV/0!</v>
      </c>
      <c r="PCD57" s="27" t="e">
        <f>PCD56/Справочно!PCC$5*1000000</f>
        <v>#DIV/0!</v>
      </c>
      <c r="PCE57" s="27" t="e">
        <f>PCE56/Справочно!PCD$5*1000000</f>
        <v>#DIV/0!</v>
      </c>
      <c r="PCF57" s="27" t="e">
        <f>PCF56/Справочно!PCE$5*1000000</f>
        <v>#DIV/0!</v>
      </c>
      <c r="PCG57" s="27" t="e">
        <f>PCG56/Справочно!PCF$5*1000000</f>
        <v>#DIV/0!</v>
      </c>
      <c r="PCH57" s="27" t="e">
        <f>PCH56/Справочно!PCG$5*1000000</f>
        <v>#DIV/0!</v>
      </c>
      <c r="PCI57" s="27" t="e">
        <f>PCI56/Справочно!PCH$5*1000000</f>
        <v>#DIV/0!</v>
      </c>
      <c r="PCJ57" s="27" t="e">
        <f>PCJ56/Справочно!PCI$5*1000000</f>
        <v>#DIV/0!</v>
      </c>
      <c r="PCK57" s="27" t="e">
        <f>PCK56/Справочно!PCJ$5*1000000</f>
        <v>#DIV/0!</v>
      </c>
      <c r="PCL57" s="27" t="e">
        <f>PCL56/Справочно!PCK$5*1000000</f>
        <v>#DIV/0!</v>
      </c>
      <c r="PCM57" s="27" t="e">
        <f>PCM56/Справочно!PCL$5*1000000</f>
        <v>#DIV/0!</v>
      </c>
      <c r="PCN57" s="27" t="e">
        <f>PCN56/Справочно!PCM$5*1000000</f>
        <v>#DIV/0!</v>
      </c>
      <c r="PCO57" s="27" t="e">
        <f>PCO56/Справочно!PCN$5*1000000</f>
        <v>#DIV/0!</v>
      </c>
      <c r="PCP57" s="27" t="e">
        <f>PCP56/Справочно!PCO$5*1000000</f>
        <v>#DIV/0!</v>
      </c>
      <c r="PCQ57" s="27" t="e">
        <f>PCQ56/Справочно!PCP$5*1000000</f>
        <v>#DIV/0!</v>
      </c>
      <c r="PCR57" s="27" t="e">
        <f>PCR56/Справочно!PCQ$5*1000000</f>
        <v>#DIV/0!</v>
      </c>
      <c r="PCS57" s="27" t="e">
        <f>PCS56/Справочно!PCR$5*1000000</f>
        <v>#DIV/0!</v>
      </c>
      <c r="PCT57" s="27" t="e">
        <f>PCT56/Справочно!PCS$5*1000000</f>
        <v>#DIV/0!</v>
      </c>
      <c r="PCU57" s="27" t="e">
        <f>PCU56/Справочно!PCT$5*1000000</f>
        <v>#DIV/0!</v>
      </c>
      <c r="PCV57" s="27" t="e">
        <f>PCV56/Справочно!PCU$5*1000000</f>
        <v>#DIV/0!</v>
      </c>
      <c r="PCW57" s="27" t="e">
        <f>PCW56/Справочно!PCV$5*1000000</f>
        <v>#DIV/0!</v>
      </c>
      <c r="PCX57" s="27" t="e">
        <f>PCX56/Справочно!PCW$5*1000000</f>
        <v>#DIV/0!</v>
      </c>
      <c r="PCY57" s="27" t="e">
        <f>PCY56/Справочно!PCX$5*1000000</f>
        <v>#DIV/0!</v>
      </c>
      <c r="PCZ57" s="27" t="e">
        <f>PCZ56/Справочно!PCY$5*1000000</f>
        <v>#DIV/0!</v>
      </c>
      <c r="PDA57" s="27" t="e">
        <f>PDA56/Справочно!PCZ$5*1000000</f>
        <v>#DIV/0!</v>
      </c>
      <c r="PDB57" s="27" t="e">
        <f>PDB56/Справочно!PDA$5*1000000</f>
        <v>#DIV/0!</v>
      </c>
      <c r="PDC57" s="27" t="e">
        <f>PDC56/Справочно!PDB$5*1000000</f>
        <v>#DIV/0!</v>
      </c>
      <c r="PDD57" s="27" t="e">
        <f>PDD56/Справочно!PDC$5*1000000</f>
        <v>#DIV/0!</v>
      </c>
      <c r="PDE57" s="27" t="e">
        <f>PDE56/Справочно!PDD$5*1000000</f>
        <v>#DIV/0!</v>
      </c>
      <c r="PDF57" s="27" t="e">
        <f>PDF56/Справочно!PDE$5*1000000</f>
        <v>#DIV/0!</v>
      </c>
      <c r="PDG57" s="27" t="e">
        <f>PDG56/Справочно!PDF$5*1000000</f>
        <v>#DIV/0!</v>
      </c>
      <c r="PDH57" s="27" t="e">
        <f>PDH56/Справочно!PDG$5*1000000</f>
        <v>#DIV/0!</v>
      </c>
      <c r="PDI57" s="27" t="e">
        <f>PDI56/Справочно!PDH$5*1000000</f>
        <v>#DIV/0!</v>
      </c>
      <c r="PDJ57" s="27" t="e">
        <f>PDJ56/Справочно!PDI$5*1000000</f>
        <v>#DIV/0!</v>
      </c>
      <c r="PDK57" s="27" t="e">
        <f>PDK56/Справочно!PDJ$5*1000000</f>
        <v>#DIV/0!</v>
      </c>
      <c r="PDL57" s="27" t="e">
        <f>PDL56/Справочно!PDK$5*1000000</f>
        <v>#DIV/0!</v>
      </c>
      <c r="PDM57" s="27" t="e">
        <f>PDM56/Справочно!PDL$5*1000000</f>
        <v>#DIV/0!</v>
      </c>
      <c r="PDN57" s="27" t="e">
        <f>PDN56/Справочно!PDM$5*1000000</f>
        <v>#DIV/0!</v>
      </c>
      <c r="PDO57" s="27" t="e">
        <f>PDO56/Справочно!PDN$5*1000000</f>
        <v>#DIV/0!</v>
      </c>
      <c r="PDP57" s="27" t="e">
        <f>PDP56/Справочно!PDO$5*1000000</f>
        <v>#DIV/0!</v>
      </c>
      <c r="PDQ57" s="27" t="e">
        <f>PDQ56/Справочно!PDP$5*1000000</f>
        <v>#DIV/0!</v>
      </c>
      <c r="PDR57" s="27" t="e">
        <f>PDR56/Справочно!PDQ$5*1000000</f>
        <v>#DIV/0!</v>
      </c>
      <c r="PDS57" s="27" t="e">
        <f>PDS56/Справочно!PDR$5*1000000</f>
        <v>#DIV/0!</v>
      </c>
      <c r="PDT57" s="27" t="e">
        <f>PDT56/Справочно!PDS$5*1000000</f>
        <v>#DIV/0!</v>
      </c>
      <c r="PDU57" s="27" t="e">
        <f>PDU56/Справочно!PDT$5*1000000</f>
        <v>#DIV/0!</v>
      </c>
      <c r="PDV57" s="27" t="e">
        <f>PDV56/Справочно!PDU$5*1000000</f>
        <v>#DIV/0!</v>
      </c>
      <c r="PDW57" s="27" t="e">
        <f>PDW56/Справочно!PDV$5*1000000</f>
        <v>#DIV/0!</v>
      </c>
      <c r="PDX57" s="27" t="e">
        <f>PDX56/Справочно!PDW$5*1000000</f>
        <v>#DIV/0!</v>
      </c>
      <c r="PDY57" s="27" t="e">
        <f>PDY56/Справочно!PDX$5*1000000</f>
        <v>#DIV/0!</v>
      </c>
      <c r="PDZ57" s="27" t="e">
        <f>PDZ56/Справочно!PDY$5*1000000</f>
        <v>#DIV/0!</v>
      </c>
      <c r="PEA57" s="27" t="e">
        <f>PEA56/Справочно!PDZ$5*1000000</f>
        <v>#DIV/0!</v>
      </c>
      <c r="PEB57" s="27" t="e">
        <f>PEB56/Справочно!PEA$5*1000000</f>
        <v>#DIV/0!</v>
      </c>
      <c r="PEC57" s="27" t="e">
        <f>PEC56/Справочно!PEB$5*1000000</f>
        <v>#DIV/0!</v>
      </c>
      <c r="PED57" s="27" t="e">
        <f>PED56/Справочно!PEC$5*1000000</f>
        <v>#DIV/0!</v>
      </c>
      <c r="PEE57" s="27" t="e">
        <f>PEE56/Справочно!PED$5*1000000</f>
        <v>#DIV/0!</v>
      </c>
      <c r="PEF57" s="27" t="e">
        <f>PEF56/Справочно!PEE$5*1000000</f>
        <v>#DIV/0!</v>
      </c>
      <c r="PEG57" s="27" t="e">
        <f>PEG56/Справочно!PEF$5*1000000</f>
        <v>#DIV/0!</v>
      </c>
      <c r="PEH57" s="27" t="e">
        <f>PEH56/Справочно!PEG$5*1000000</f>
        <v>#DIV/0!</v>
      </c>
      <c r="PEI57" s="27" t="e">
        <f>PEI56/Справочно!PEH$5*1000000</f>
        <v>#DIV/0!</v>
      </c>
      <c r="PEJ57" s="27" t="e">
        <f>PEJ56/Справочно!PEI$5*1000000</f>
        <v>#DIV/0!</v>
      </c>
      <c r="PEK57" s="27" t="e">
        <f>PEK56/Справочно!PEJ$5*1000000</f>
        <v>#DIV/0!</v>
      </c>
      <c r="PEL57" s="27" t="e">
        <f>PEL56/Справочно!PEK$5*1000000</f>
        <v>#DIV/0!</v>
      </c>
      <c r="PEM57" s="27" t="e">
        <f>PEM56/Справочно!PEL$5*1000000</f>
        <v>#DIV/0!</v>
      </c>
      <c r="PEN57" s="27" t="e">
        <f>PEN56/Справочно!PEM$5*1000000</f>
        <v>#DIV/0!</v>
      </c>
      <c r="PEO57" s="27" t="e">
        <f>PEO56/Справочно!PEN$5*1000000</f>
        <v>#DIV/0!</v>
      </c>
      <c r="PEP57" s="27" t="e">
        <f>PEP56/Справочно!PEO$5*1000000</f>
        <v>#DIV/0!</v>
      </c>
      <c r="PEQ57" s="27" t="e">
        <f>PEQ56/Справочно!PEP$5*1000000</f>
        <v>#DIV/0!</v>
      </c>
      <c r="PER57" s="27" t="e">
        <f>PER56/Справочно!PEQ$5*1000000</f>
        <v>#DIV/0!</v>
      </c>
      <c r="PES57" s="27" t="e">
        <f>PES56/Справочно!PER$5*1000000</f>
        <v>#DIV/0!</v>
      </c>
      <c r="PET57" s="27" t="e">
        <f>PET56/Справочно!PES$5*1000000</f>
        <v>#DIV/0!</v>
      </c>
      <c r="PEU57" s="27" t="e">
        <f>PEU56/Справочно!PET$5*1000000</f>
        <v>#DIV/0!</v>
      </c>
      <c r="PEV57" s="27" t="e">
        <f>PEV56/Справочно!PEU$5*1000000</f>
        <v>#DIV/0!</v>
      </c>
      <c r="PEW57" s="27" t="e">
        <f>PEW56/Справочно!PEV$5*1000000</f>
        <v>#DIV/0!</v>
      </c>
      <c r="PEX57" s="27" t="e">
        <f>PEX56/Справочно!PEW$5*1000000</f>
        <v>#DIV/0!</v>
      </c>
      <c r="PEY57" s="27" t="e">
        <f>PEY56/Справочно!PEX$5*1000000</f>
        <v>#DIV/0!</v>
      </c>
      <c r="PEZ57" s="27" t="e">
        <f>PEZ56/Справочно!PEY$5*1000000</f>
        <v>#DIV/0!</v>
      </c>
      <c r="PFA57" s="27" t="e">
        <f>PFA56/Справочно!PEZ$5*1000000</f>
        <v>#DIV/0!</v>
      </c>
      <c r="PFB57" s="27" t="e">
        <f>PFB56/Справочно!PFA$5*1000000</f>
        <v>#DIV/0!</v>
      </c>
      <c r="PFC57" s="27" t="e">
        <f>PFC56/Справочно!PFB$5*1000000</f>
        <v>#DIV/0!</v>
      </c>
      <c r="PFD57" s="27" t="e">
        <f>PFD56/Справочно!PFC$5*1000000</f>
        <v>#DIV/0!</v>
      </c>
      <c r="PFE57" s="27" t="e">
        <f>PFE56/Справочно!PFD$5*1000000</f>
        <v>#DIV/0!</v>
      </c>
      <c r="PFF57" s="27" t="e">
        <f>PFF56/Справочно!PFE$5*1000000</f>
        <v>#DIV/0!</v>
      </c>
      <c r="PFG57" s="27" t="e">
        <f>PFG56/Справочно!PFF$5*1000000</f>
        <v>#DIV/0!</v>
      </c>
      <c r="PFH57" s="27" t="e">
        <f>PFH56/Справочно!PFG$5*1000000</f>
        <v>#DIV/0!</v>
      </c>
      <c r="PFI57" s="27" t="e">
        <f>PFI56/Справочно!PFH$5*1000000</f>
        <v>#DIV/0!</v>
      </c>
      <c r="PFJ57" s="27" t="e">
        <f>PFJ56/Справочно!PFI$5*1000000</f>
        <v>#DIV/0!</v>
      </c>
      <c r="PFK57" s="27" t="e">
        <f>PFK56/Справочно!PFJ$5*1000000</f>
        <v>#DIV/0!</v>
      </c>
      <c r="PFL57" s="27" t="e">
        <f>PFL56/Справочно!PFK$5*1000000</f>
        <v>#DIV/0!</v>
      </c>
      <c r="PFM57" s="27" t="e">
        <f>PFM56/Справочно!PFL$5*1000000</f>
        <v>#DIV/0!</v>
      </c>
      <c r="PFN57" s="27" t="e">
        <f>PFN56/Справочно!PFM$5*1000000</f>
        <v>#DIV/0!</v>
      </c>
      <c r="PFO57" s="27" t="e">
        <f>PFO56/Справочно!PFN$5*1000000</f>
        <v>#DIV/0!</v>
      </c>
      <c r="PFP57" s="27" t="e">
        <f>PFP56/Справочно!PFO$5*1000000</f>
        <v>#DIV/0!</v>
      </c>
      <c r="PFQ57" s="27" t="e">
        <f>PFQ56/Справочно!PFP$5*1000000</f>
        <v>#DIV/0!</v>
      </c>
      <c r="PFR57" s="27" t="e">
        <f>PFR56/Справочно!PFQ$5*1000000</f>
        <v>#DIV/0!</v>
      </c>
      <c r="PFS57" s="27" t="e">
        <f>PFS56/Справочно!PFR$5*1000000</f>
        <v>#DIV/0!</v>
      </c>
      <c r="PFT57" s="27" t="e">
        <f>PFT56/Справочно!PFS$5*1000000</f>
        <v>#DIV/0!</v>
      </c>
      <c r="PFU57" s="27" t="e">
        <f>PFU56/Справочно!PFT$5*1000000</f>
        <v>#DIV/0!</v>
      </c>
      <c r="PFV57" s="27" t="e">
        <f>PFV56/Справочно!PFU$5*1000000</f>
        <v>#DIV/0!</v>
      </c>
      <c r="PFW57" s="27" t="e">
        <f>PFW56/Справочно!PFV$5*1000000</f>
        <v>#DIV/0!</v>
      </c>
      <c r="PFX57" s="27" t="e">
        <f>PFX56/Справочно!PFW$5*1000000</f>
        <v>#DIV/0!</v>
      </c>
      <c r="PFY57" s="27" t="e">
        <f>PFY56/Справочно!PFX$5*1000000</f>
        <v>#DIV/0!</v>
      </c>
      <c r="PFZ57" s="27" t="e">
        <f>PFZ56/Справочно!PFY$5*1000000</f>
        <v>#DIV/0!</v>
      </c>
      <c r="PGA57" s="27" t="e">
        <f>PGA56/Справочно!PFZ$5*1000000</f>
        <v>#DIV/0!</v>
      </c>
      <c r="PGB57" s="27" t="e">
        <f>PGB56/Справочно!PGA$5*1000000</f>
        <v>#DIV/0!</v>
      </c>
      <c r="PGC57" s="27" t="e">
        <f>PGC56/Справочно!PGB$5*1000000</f>
        <v>#DIV/0!</v>
      </c>
      <c r="PGD57" s="27" t="e">
        <f>PGD56/Справочно!PGC$5*1000000</f>
        <v>#DIV/0!</v>
      </c>
      <c r="PGE57" s="27" t="e">
        <f>PGE56/Справочно!PGD$5*1000000</f>
        <v>#DIV/0!</v>
      </c>
      <c r="PGF57" s="27" t="e">
        <f>PGF56/Справочно!PGE$5*1000000</f>
        <v>#DIV/0!</v>
      </c>
      <c r="PGG57" s="27" t="e">
        <f>PGG56/Справочно!PGF$5*1000000</f>
        <v>#DIV/0!</v>
      </c>
      <c r="PGH57" s="27" t="e">
        <f>PGH56/Справочно!PGG$5*1000000</f>
        <v>#DIV/0!</v>
      </c>
      <c r="PGI57" s="27" t="e">
        <f>PGI56/Справочно!PGH$5*1000000</f>
        <v>#DIV/0!</v>
      </c>
      <c r="PGJ57" s="27" t="e">
        <f>PGJ56/Справочно!PGI$5*1000000</f>
        <v>#DIV/0!</v>
      </c>
      <c r="PGK57" s="27" t="e">
        <f>PGK56/Справочно!PGJ$5*1000000</f>
        <v>#DIV/0!</v>
      </c>
      <c r="PGL57" s="27" t="e">
        <f>PGL56/Справочно!PGK$5*1000000</f>
        <v>#DIV/0!</v>
      </c>
      <c r="PGM57" s="27" t="e">
        <f>PGM56/Справочно!PGL$5*1000000</f>
        <v>#DIV/0!</v>
      </c>
      <c r="PGN57" s="27" t="e">
        <f>PGN56/Справочно!PGM$5*1000000</f>
        <v>#DIV/0!</v>
      </c>
      <c r="PGO57" s="27" t="e">
        <f>PGO56/Справочно!PGN$5*1000000</f>
        <v>#DIV/0!</v>
      </c>
      <c r="PGP57" s="27" t="e">
        <f>PGP56/Справочно!PGO$5*1000000</f>
        <v>#DIV/0!</v>
      </c>
      <c r="PGQ57" s="27" t="e">
        <f>PGQ56/Справочно!PGP$5*1000000</f>
        <v>#DIV/0!</v>
      </c>
      <c r="PGR57" s="27" t="e">
        <f>PGR56/Справочно!PGQ$5*1000000</f>
        <v>#DIV/0!</v>
      </c>
      <c r="PGS57" s="27" t="e">
        <f>PGS56/Справочно!PGR$5*1000000</f>
        <v>#DIV/0!</v>
      </c>
      <c r="PGT57" s="27" t="e">
        <f>PGT56/Справочно!PGS$5*1000000</f>
        <v>#DIV/0!</v>
      </c>
      <c r="PGU57" s="27" t="e">
        <f>PGU56/Справочно!PGT$5*1000000</f>
        <v>#DIV/0!</v>
      </c>
      <c r="PGV57" s="27" t="e">
        <f>PGV56/Справочно!PGU$5*1000000</f>
        <v>#DIV/0!</v>
      </c>
      <c r="PGW57" s="27" t="e">
        <f>PGW56/Справочно!PGV$5*1000000</f>
        <v>#DIV/0!</v>
      </c>
      <c r="PGX57" s="27" t="e">
        <f>PGX56/Справочно!PGW$5*1000000</f>
        <v>#DIV/0!</v>
      </c>
      <c r="PGY57" s="27" t="e">
        <f>PGY56/Справочно!PGX$5*1000000</f>
        <v>#DIV/0!</v>
      </c>
      <c r="PGZ57" s="27" t="e">
        <f>PGZ56/Справочно!PGY$5*1000000</f>
        <v>#DIV/0!</v>
      </c>
      <c r="PHA57" s="27" t="e">
        <f>PHA56/Справочно!PGZ$5*1000000</f>
        <v>#DIV/0!</v>
      </c>
      <c r="PHB57" s="27" t="e">
        <f>PHB56/Справочно!PHA$5*1000000</f>
        <v>#DIV/0!</v>
      </c>
      <c r="PHC57" s="27" t="e">
        <f>PHC56/Справочно!PHB$5*1000000</f>
        <v>#DIV/0!</v>
      </c>
      <c r="PHD57" s="27" t="e">
        <f>PHD56/Справочно!PHC$5*1000000</f>
        <v>#DIV/0!</v>
      </c>
      <c r="PHE57" s="27" t="e">
        <f>PHE56/Справочно!PHD$5*1000000</f>
        <v>#DIV/0!</v>
      </c>
      <c r="PHF57" s="27" t="e">
        <f>PHF56/Справочно!PHE$5*1000000</f>
        <v>#DIV/0!</v>
      </c>
      <c r="PHG57" s="27" t="e">
        <f>PHG56/Справочно!PHF$5*1000000</f>
        <v>#DIV/0!</v>
      </c>
      <c r="PHH57" s="27" t="e">
        <f>PHH56/Справочно!PHG$5*1000000</f>
        <v>#DIV/0!</v>
      </c>
      <c r="PHI57" s="27" t="e">
        <f>PHI56/Справочно!PHH$5*1000000</f>
        <v>#DIV/0!</v>
      </c>
      <c r="PHJ57" s="27" t="e">
        <f>PHJ56/Справочно!PHI$5*1000000</f>
        <v>#DIV/0!</v>
      </c>
      <c r="PHK57" s="27" t="e">
        <f>PHK56/Справочно!PHJ$5*1000000</f>
        <v>#DIV/0!</v>
      </c>
      <c r="PHL57" s="27" t="e">
        <f>PHL56/Справочно!PHK$5*1000000</f>
        <v>#DIV/0!</v>
      </c>
      <c r="PHM57" s="27" t="e">
        <f>PHM56/Справочно!PHL$5*1000000</f>
        <v>#DIV/0!</v>
      </c>
      <c r="PHN57" s="27" t="e">
        <f>PHN56/Справочно!PHM$5*1000000</f>
        <v>#DIV/0!</v>
      </c>
      <c r="PHO57" s="27" t="e">
        <f>PHO56/Справочно!PHN$5*1000000</f>
        <v>#DIV/0!</v>
      </c>
      <c r="PHP57" s="27" t="e">
        <f>PHP56/Справочно!PHO$5*1000000</f>
        <v>#DIV/0!</v>
      </c>
      <c r="PHQ57" s="27" t="e">
        <f>PHQ56/Справочно!PHP$5*1000000</f>
        <v>#DIV/0!</v>
      </c>
      <c r="PHR57" s="27" t="e">
        <f>PHR56/Справочно!PHQ$5*1000000</f>
        <v>#DIV/0!</v>
      </c>
      <c r="PHS57" s="27" t="e">
        <f>PHS56/Справочно!PHR$5*1000000</f>
        <v>#DIV/0!</v>
      </c>
      <c r="PHT57" s="27" t="e">
        <f>PHT56/Справочно!PHS$5*1000000</f>
        <v>#DIV/0!</v>
      </c>
      <c r="PHU57" s="27" t="e">
        <f>PHU56/Справочно!PHT$5*1000000</f>
        <v>#DIV/0!</v>
      </c>
      <c r="PHV57" s="27" t="e">
        <f>PHV56/Справочно!PHU$5*1000000</f>
        <v>#DIV/0!</v>
      </c>
      <c r="PHW57" s="27" t="e">
        <f>PHW56/Справочно!PHV$5*1000000</f>
        <v>#DIV/0!</v>
      </c>
      <c r="PHX57" s="27" t="e">
        <f>PHX56/Справочно!PHW$5*1000000</f>
        <v>#DIV/0!</v>
      </c>
      <c r="PHY57" s="27" t="e">
        <f>PHY56/Справочно!PHX$5*1000000</f>
        <v>#DIV/0!</v>
      </c>
      <c r="PHZ57" s="27" t="e">
        <f>PHZ56/Справочно!PHY$5*1000000</f>
        <v>#DIV/0!</v>
      </c>
      <c r="PIA57" s="27" t="e">
        <f>PIA56/Справочно!PHZ$5*1000000</f>
        <v>#DIV/0!</v>
      </c>
      <c r="PIB57" s="27" t="e">
        <f>PIB56/Справочно!PIA$5*1000000</f>
        <v>#DIV/0!</v>
      </c>
      <c r="PIC57" s="27" t="e">
        <f>PIC56/Справочно!PIB$5*1000000</f>
        <v>#DIV/0!</v>
      </c>
      <c r="PID57" s="27" t="e">
        <f>PID56/Справочно!PIC$5*1000000</f>
        <v>#DIV/0!</v>
      </c>
      <c r="PIE57" s="27" t="e">
        <f>PIE56/Справочно!PID$5*1000000</f>
        <v>#DIV/0!</v>
      </c>
      <c r="PIF57" s="27" t="e">
        <f>PIF56/Справочно!PIE$5*1000000</f>
        <v>#DIV/0!</v>
      </c>
      <c r="PIG57" s="27" t="e">
        <f>PIG56/Справочно!PIF$5*1000000</f>
        <v>#DIV/0!</v>
      </c>
      <c r="PIH57" s="27" t="e">
        <f>PIH56/Справочно!PIG$5*1000000</f>
        <v>#DIV/0!</v>
      </c>
      <c r="PII57" s="27" t="e">
        <f>PII56/Справочно!PIH$5*1000000</f>
        <v>#DIV/0!</v>
      </c>
      <c r="PIJ57" s="27" t="e">
        <f>PIJ56/Справочно!PII$5*1000000</f>
        <v>#DIV/0!</v>
      </c>
      <c r="PIK57" s="27" t="e">
        <f>PIK56/Справочно!PIJ$5*1000000</f>
        <v>#DIV/0!</v>
      </c>
      <c r="PIL57" s="27" t="e">
        <f>PIL56/Справочно!PIK$5*1000000</f>
        <v>#DIV/0!</v>
      </c>
      <c r="PIM57" s="27" t="e">
        <f>PIM56/Справочно!PIL$5*1000000</f>
        <v>#DIV/0!</v>
      </c>
      <c r="PIN57" s="27" t="e">
        <f>PIN56/Справочно!PIM$5*1000000</f>
        <v>#DIV/0!</v>
      </c>
      <c r="PIO57" s="27" t="e">
        <f>PIO56/Справочно!PIN$5*1000000</f>
        <v>#DIV/0!</v>
      </c>
      <c r="PIP57" s="27" t="e">
        <f>PIP56/Справочно!PIO$5*1000000</f>
        <v>#DIV/0!</v>
      </c>
      <c r="PIQ57" s="27" t="e">
        <f>PIQ56/Справочно!PIP$5*1000000</f>
        <v>#DIV/0!</v>
      </c>
      <c r="PIR57" s="27" t="e">
        <f>PIR56/Справочно!PIQ$5*1000000</f>
        <v>#DIV/0!</v>
      </c>
      <c r="PIS57" s="27" t="e">
        <f>PIS56/Справочно!PIR$5*1000000</f>
        <v>#DIV/0!</v>
      </c>
      <c r="PIT57" s="27" t="e">
        <f>PIT56/Справочно!PIS$5*1000000</f>
        <v>#DIV/0!</v>
      </c>
      <c r="PIU57" s="27" t="e">
        <f>PIU56/Справочно!PIT$5*1000000</f>
        <v>#DIV/0!</v>
      </c>
      <c r="PIV57" s="27" t="e">
        <f>PIV56/Справочно!PIU$5*1000000</f>
        <v>#DIV/0!</v>
      </c>
      <c r="PIW57" s="27" t="e">
        <f>PIW56/Справочно!PIV$5*1000000</f>
        <v>#DIV/0!</v>
      </c>
      <c r="PIX57" s="27" t="e">
        <f>PIX56/Справочно!PIW$5*1000000</f>
        <v>#DIV/0!</v>
      </c>
      <c r="PIY57" s="27" t="e">
        <f>PIY56/Справочно!PIX$5*1000000</f>
        <v>#DIV/0!</v>
      </c>
      <c r="PIZ57" s="27" t="e">
        <f>PIZ56/Справочно!PIY$5*1000000</f>
        <v>#DIV/0!</v>
      </c>
      <c r="PJA57" s="27" t="e">
        <f>PJA56/Справочно!PIZ$5*1000000</f>
        <v>#DIV/0!</v>
      </c>
      <c r="PJB57" s="27" t="e">
        <f>PJB56/Справочно!PJA$5*1000000</f>
        <v>#DIV/0!</v>
      </c>
      <c r="PJC57" s="27" t="e">
        <f>PJC56/Справочно!PJB$5*1000000</f>
        <v>#DIV/0!</v>
      </c>
      <c r="PJD57" s="27" t="e">
        <f>PJD56/Справочно!PJC$5*1000000</f>
        <v>#DIV/0!</v>
      </c>
      <c r="PJE57" s="27" t="e">
        <f>PJE56/Справочно!PJD$5*1000000</f>
        <v>#DIV/0!</v>
      </c>
      <c r="PJF57" s="27" t="e">
        <f>PJF56/Справочно!PJE$5*1000000</f>
        <v>#DIV/0!</v>
      </c>
      <c r="PJG57" s="27" t="e">
        <f>PJG56/Справочно!PJF$5*1000000</f>
        <v>#DIV/0!</v>
      </c>
      <c r="PJH57" s="27" t="e">
        <f>PJH56/Справочно!PJG$5*1000000</f>
        <v>#DIV/0!</v>
      </c>
      <c r="PJI57" s="27" t="e">
        <f>PJI56/Справочно!PJH$5*1000000</f>
        <v>#DIV/0!</v>
      </c>
      <c r="PJJ57" s="27" t="e">
        <f>PJJ56/Справочно!PJI$5*1000000</f>
        <v>#DIV/0!</v>
      </c>
      <c r="PJK57" s="27" t="e">
        <f>PJK56/Справочно!PJJ$5*1000000</f>
        <v>#DIV/0!</v>
      </c>
      <c r="PJL57" s="27" t="e">
        <f>PJL56/Справочно!PJK$5*1000000</f>
        <v>#DIV/0!</v>
      </c>
      <c r="PJM57" s="27" t="e">
        <f>PJM56/Справочно!PJL$5*1000000</f>
        <v>#DIV/0!</v>
      </c>
      <c r="PJN57" s="27" t="e">
        <f>PJN56/Справочно!PJM$5*1000000</f>
        <v>#DIV/0!</v>
      </c>
      <c r="PJO57" s="27" t="e">
        <f>PJO56/Справочно!PJN$5*1000000</f>
        <v>#DIV/0!</v>
      </c>
      <c r="PJP57" s="27" t="e">
        <f>PJP56/Справочно!PJO$5*1000000</f>
        <v>#DIV/0!</v>
      </c>
      <c r="PJQ57" s="27" t="e">
        <f>PJQ56/Справочно!PJP$5*1000000</f>
        <v>#DIV/0!</v>
      </c>
      <c r="PJR57" s="27" t="e">
        <f>PJR56/Справочно!PJQ$5*1000000</f>
        <v>#DIV/0!</v>
      </c>
      <c r="PJS57" s="27" t="e">
        <f>PJS56/Справочно!PJR$5*1000000</f>
        <v>#DIV/0!</v>
      </c>
      <c r="PJT57" s="27" t="e">
        <f>PJT56/Справочно!PJS$5*1000000</f>
        <v>#DIV/0!</v>
      </c>
      <c r="PJU57" s="27" t="e">
        <f>PJU56/Справочно!PJT$5*1000000</f>
        <v>#DIV/0!</v>
      </c>
      <c r="PJV57" s="27" t="e">
        <f>PJV56/Справочно!PJU$5*1000000</f>
        <v>#DIV/0!</v>
      </c>
      <c r="PJW57" s="27" t="e">
        <f>PJW56/Справочно!PJV$5*1000000</f>
        <v>#DIV/0!</v>
      </c>
      <c r="PJX57" s="27" t="e">
        <f>PJX56/Справочно!PJW$5*1000000</f>
        <v>#DIV/0!</v>
      </c>
      <c r="PJY57" s="27" t="e">
        <f>PJY56/Справочно!PJX$5*1000000</f>
        <v>#DIV/0!</v>
      </c>
      <c r="PJZ57" s="27" t="e">
        <f>PJZ56/Справочно!PJY$5*1000000</f>
        <v>#DIV/0!</v>
      </c>
      <c r="PKA57" s="27" t="e">
        <f>PKA56/Справочно!PJZ$5*1000000</f>
        <v>#DIV/0!</v>
      </c>
      <c r="PKB57" s="27" t="e">
        <f>PKB56/Справочно!PKA$5*1000000</f>
        <v>#DIV/0!</v>
      </c>
      <c r="PKC57" s="27" t="e">
        <f>PKC56/Справочно!PKB$5*1000000</f>
        <v>#DIV/0!</v>
      </c>
      <c r="PKD57" s="27" t="e">
        <f>PKD56/Справочно!PKC$5*1000000</f>
        <v>#DIV/0!</v>
      </c>
      <c r="PKE57" s="27" t="e">
        <f>PKE56/Справочно!PKD$5*1000000</f>
        <v>#DIV/0!</v>
      </c>
      <c r="PKF57" s="27" t="e">
        <f>PKF56/Справочно!PKE$5*1000000</f>
        <v>#DIV/0!</v>
      </c>
      <c r="PKG57" s="27" t="e">
        <f>PKG56/Справочно!PKF$5*1000000</f>
        <v>#DIV/0!</v>
      </c>
      <c r="PKH57" s="27" t="e">
        <f>PKH56/Справочно!PKG$5*1000000</f>
        <v>#DIV/0!</v>
      </c>
      <c r="PKI57" s="27" t="e">
        <f>PKI56/Справочно!PKH$5*1000000</f>
        <v>#DIV/0!</v>
      </c>
      <c r="PKJ57" s="27" t="e">
        <f>PKJ56/Справочно!PKI$5*1000000</f>
        <v>#DIV/0!</v>
      </c>
      <c r="PKK57" s="27" t="e">
        <f>PKK56/Справочно!PKJ$5*1000000</f>
        <v>#DIV/0!</v>
      </c>
      <c r="PKL57" s="27" t="e">
        <f>PKL56/Справочно!PKK$5*1000000</f>
        <v>#DIV/0!</v>
      </c>
      <c r="PKM57" s="27" t="e">
        <f>PKM56/Справочно!PKL$5*1000000</f>
        <v>#DIV/0!</v>
      </c>
      <c r="PKN57" s="27" t="e">
        <f>PKN56/Справочно!PKM$5*1000000</f>
        <v>#DIV/0!</v>
      </c>
      <c r="PKO57" s="27" t="e">
        <f>PKO56/Справочно!PKN$5*1000000</f>
        <v>#DIV/0!</v>
      </c>
      <c r="PKP57" s="27" t="e">
        <f>PKP56/Справочно!PKO$5*1000000</f>
        <v>#DIV/0!</v>
      </c>
      <c r="PKQ57" s="27" t="e">
        <f>PKQ56/Справочно!PKP$5*1000000</f>
        <v>#DIV/0!</v>
      </c>
      <c r="PKR57" s="27" t="e">
        <f>PKR56/Справочно!PKQ$5*1000000</f>
        <v>#DIV/0!</v>
      </c>
      <c r="PKS57" s="27" t="e">
        <f>PKS56/Справочно!PKR$5*1000000</f>
        <v>#DIV/0!</v>
      </c>
      <c r="PKT57" s="27" t="e">
        <f>PKT56/Справочно!PKS$5*1000000</f>
        <v>#DIV/0!</v>
      </c>
      <c r="PKU57" s="27" t="e">
        <f>PKU56/Справочно!PKT$5*1000000</f>
        <v>#DIV/0!</v>
      </c>
      <c r="PKV57" s="27" t="e">
        <f>PKV56/Справочно!PKU$5*1000000</f>
        <v>#DIV/0!</v>
      </c>
      <c r="PKW57" s="27" t="e">
        <f>PKW56/Справочно!PKV$5*1000000</f>
        <v>#DIV/0!</v>
      </c>
      <c r="PKX57" s="27" t="e">
        <f>PKX56/Справочно!PKW$5*1000000</f>
        <v>#DIV/0!</v>
      </c>
      <c r="PKY57" s="27" t="e">
        <f>PKY56/Справочно!PKX$5*1000000</f>
        <v>#DIV/0!</v>
      </c>
      <c r="PKZ57" s="27" t="e">
        <f>PKZ56/Справочно!PKY$5*1000000</f>
        <v>#DIV/0!</v>
      </c>
      <c r="PLA57" s="27" t="e">
        <f>PLA56/Справочно!PKZ$5*1000000</f>
        <v>#DIV/0!</v>
      </c>
      <c r="PLB57" s="27" t="e">
        <f>PLB56/Справочно!PLA$5*1000000</f>
        <v>#DIV/0!</v>
      </c>
      <c r="PLC57" s="27" t="e">
        <f>PLC56/Справочно!PLB$5*1000000</f>
        <v>#DIV/0!</v>
      </c>
      <c r="PLD57" s="27" t="e">
        <f>PLD56/Справочно!PLC$5*1000000</f>
        <v>#DIV/0!</v>
      </c>
      <c r="PLE57" s="27" t="e">
        <f>PLE56/Справочно!PLD$5*1000000</f>
        <v>#DIV/0!</v>
      </c>
      <c r="PLF57" s="27" t="e">
        <f>PLF56/Справочно!PLE$5*1000000</f>
        <v>#DIV/0!</v>
      </c>
      <c r="PLG57" s="27" t="e">
        <f>PLG56/Справочно!PLF$5*1000000</f>
        <v>#DIV/0!</v>
      </c>
      <c r="PLH57" s="27" t="e">
        <f>PLH56/Справочно!PLG$5*1000000</f>
        <v>#DIV/0!</v>
      </c>
      <c r="PLI57" s="27" t="e">
        <f>PLI56/Справочно!PLH$5*1000000</f>
        <v>#DIV/0!</v>
      </c>
      <c r="PLJ57" s="27" t="e">
        <f>PLJ56/Справочно!PLI$5*1000000</f>
        <v>#DIV/0!</v>
      </c>
      <c r="PLK57" s="27" t="e">
        <f>PLK56/Справочно!PLJ$5*1000000</f>
        <v>#DIV/0!</v>
      </c>
      <c r="PLL57" s="27" t="e">
        <f>PLL56/Справочно!PLK$5*1000000</f>
        <v>#DIV/0!</v>
      </c>
      <c r="PLM57" s="27" t="e">
        <f>PLM56/Справочно!PLL$5*1000000</f>
        <v>#DIV/0!</v>
      </c>
      <c r="PLN57" s="27" t="e">
        <f>PLN56/Справочно!PLM$5*1000000</f>
        <v>#DIV/0!</v>
      </c>
      <c r="PLO57" s="27" t="e">
        <f>PLO56/Справочно!PLN$5*1000000</f>
        <v>#DIV/0!</v>
      </c>
      <c r="PLP57" s="27" t="e">
        <f>PLP56/Справочно!PLO$5*1000000</f>
        <v>#DIV/0!</v>
      </c>
      <c r="PLQ57" s="27" t="e">
        <f>PLQ56/Справочно!PLP$5*1000000</f>
        <v>#DIV/0!</v>
      </c>
      <c r="PLR57" s="27" t="e">
        <f>PLR56/Справочно!PLQ$5*1000000</f>
        <v>#DIV/0!</v>
      </c>
      <c r="PLS57" s="27" t="e">
        <f>PLS56/Справочно!PLR$5*1000000</f>
        <v>#DIV/0!</v>
      </c>
      <c r="PLT57" s="27" t="e">
        <f>PLT56/Справочно!PLS$5*1000000</f>
        <v>#DIV/0!</v>
      </c>
      <c r="PLU57" s="27" t="e">
        <f>PLU56/Справочно!PLT$5*1000000</f>
        <v>#DIV/0!</v>
      </c>
      <c r="PLV57" s="27" t="e">
        <f>PLV56/Справочно!PLU$5*1000000</f>
        <v>#DIV/0!</v>
      </c>
      <c r="PLW57" s="27" t="e">
        <f>PLW56/Справочно!PLV$5*1000000</f>
        <v>#DIV/0!</v>
      </c>
      <c r="PLX57" s="27" t="e">
        <f>PLX56/Справочно!PLW$5*1000000</f>
        <v>#DIV/0!</v>
      </c>
      <c r="PLY57" s="27" t="e">
        <f>PLY56/Справочно!PLX$5*1000000</f>
        <v>#DIV/0!</v>
      </c>
      <c r="PLZ57" s="27" t="e">
        <f>PLZ56/Справочно!PLY$5*1000000</f>
        <v>#DIV/0!</v>
      </c>
      <c r="PMA57" s="27" t="e">
        <f>PMA56/Справочно!PLZ$5*1000000</f>
        <v>#DIV/0!</v>
      </c>
      <c r="PMB57" s="27" t="e">
        <f>PMB56/Справочно!PMA$5*1000000</f>
        <v>#DIV/0!</v>
      </c>
      <c r="PMC57" s="27" t="e">
        <f>PMC56/Справочно!PMB$5*1000000</f>
        <v>#DIV/0!</v>
      </c>
      <c r="PMD57" s="27" t="e">
        <f>PMD56/Справочно!PMC$5*1000000</f>
        <v>#DIV/0!</v>
      </c>
      <c r="PME57" s="27" t="e">
        <f>PME56/Справочно!PMD$5*1000000</f>
        <v>#DIV/0!</v>
      </c>
      <c r="PMF57" s="27" t="e">
        <f>PMF56/Справочно!PME$5*1000000</f>
        <v>#DIV/0!</v>
      </c>
      <c r="PMG57" s="27" t="e">
        <f>PMG56/Справочно!PMF$5*1000000</f>
        <v>#DIV/0!</v>
      </c>
      <c r="PMH57" s="27" t="e">
        <f>PMH56/Справочно!PMG$5*1000000</f>
        <v>#DIV/0!</v>
      </c>
      <c r="PMI57" s="27" t="e">
        <f>PMI56/Справочно!PMH$5*1000000</f>
        <v>#DIV/0!</v>
      </c>
      <c r="PMJ57" s="27" t="e">
        <f>PMJ56/Справочно!PMI$5*1000000</f>
        <v>#DIV/0!</v>
      </c>
      <c r="PMK57" s="27" t="e">
        <f>PMK56/Справочно!PMJ$5*1000000</f>
        <v>#DIV/0!</v>
      </c>
      <c r="PML57" s="27" t="e">
        <f>PML56/Справочно!PMK$5*1000000</f>
        <v>#DIV/0!</v>
      </c>
      <c r="PMM57" s="27" t="e">
        <f>PMM56/Справочно!PML$5*1000000</f>
        <v>#DIV/0!</v>
      </c>
      <c r="PMN57" s="27" t="e">
        <f>PMN56/Справочно!PMM$5*1000000</f>
        <v>#DIV/0!</v>
      </c>
      <c r="PMO57" s="27" t="e">
        <f>PMO56/Справочно!PMN$5*1000000</f>
        <v>#DIV/0!</v>
      </c>
      <c r="PMP57" s="27" t="e">
        <f>PMP56/Справочно!PMO$5*1000000</f>
        <v>#DIV/0!</v>
      </c>
      <c r="PMQ57" s="27" t="e">
        <f>PMQ56/Справочно!PMP$5*1000000</f>
        <v>#DIV/0!</v>
      </c>
      <c r="PMR57" s="27" t="e">
        <f>PMR56/Справочно!PMQ$5*1000000</f>
        <v>#DIV/0!</v>
      </c>
      <c r="PMS57" s="27" t="e">
        <f>PMS56/Справочно!PMR$5*1000000</f>
        <v>#DIV/0!</v>
      </c>
      <c r="PMT57" s="27" t="e">
        <f>PMT56/Справочно!PMS$5*1000000</f>
        <v>#DIV/0!</v>
      </c>
      <c r="PMU57" s="27" t="e">
        <f>PMU56/Справочно!PMT$5*1000000</f>
        <v>#DIV/0!</v>
      </c>
      <c r="PMV57" s="27" t="e">
        <f>PMV56/Справочно!PMU$5*1000000</f>
        <v>#DIV/0!</v>
      </c>
      <c r="PMW57" s="27" t="e">
        <f>PMW56/Справочно!PMV$5*1000000</f>
        <v>#DIV/0!</v>
      </c>
      <c r="PMX57" s="27" t="e">
        <f>PMX56/Справочно!PMW$5*1000000</f>
        <v>#DIV/0!</v>
      </c>
      <c r="PMY57" s="27" t="e">
        <f>PMY56/Справочно!PMX$5*1000000</f>
        <v>#DIV/0!</v>
      </c>
      <c r="PMZ57" s="27" t="e">
        <f>PMZ56/Справочно!PMY$5*1000000</f>
        <v>#DIV/0!</v>
      </c>
      <c r="PNA57" s="27" t="e">
        <f>PNA56/Справочно!PMZ$5*1000000</f>
        <v>#DIV/0!</v>
      </c>
      <c r="PNB57" s="27" t="e">
        <f>PNB56/Справочно!PNA$5*1000000</f>
        <v>#DIV/0!</v>
      </c>
      <c r="PNC57" s="27" t="e">
        <f>PNC56/Справочно!PNB$5*1000000</f>
        <v>#DIV/0!</v>
      </c>
      <c r="PND57" s="27" t="e">
        <f>PND56/Справочно!PNC$5*1000000</f>
        <v>#DIV/0!</v>
      </c>
      <c r="PNE57" s="27" t="e">
        <f>PNE56/Справочно!PND$5*1000000</f>
        <v>#DIV/0!</v>
      </c>
      <c r="PNF57" s="27" t="e">
        <f>PNF56/Справочно!PNE$5*1000000</f>
        <v>#DIV/0!</v>
      </c>
      <c r="PNG57" s="27" t="e">
        <f>PNG56/Справочно!PNF$5*1000000</f>
        <v>#DIV/0!</v>
      </c>
      <c r="PNH57" s="27" t="e">
        <f>PNH56/Справочно!PNG$5*1000000</f>
        <v>#DIV/0!</v>
      </c>
      <c r="PNI57" s="27" t="e">
        <f>PNI56/Справочно!PNH$5*1000000</f>
        <v>#DIV/0!</v>
      </c>
      <c r="PNJ57" s="27" t="e">
        <f>PNJ56/Справочно!PNI$5*1000000</f>
        <v>#DIV/0!</v>
      </c>
      <c r="PNK57" s="27" t="e">
        <f>PNK56/Справочно!PNJ$5*1000000</f>
        <v>#DIV/0!</v>
      </c>
      <c r="PNL57" s="27" t="e">
        <f>PNL56/Справочно!PNK$5*1000000</f>
        <v>#DIV/0!</v>
      </c>
      <c r="PNM57" s="27" t="e">
        <f>PNM56/Справочно!PNL$5*1000000</f>
        <v>#DIV/0!</v>
      </c>
      <c r="PNN57" s="27" t="e">
        <f>PNN56/Справочно!PNM$5*1000000</f>
        <v>#DIV/0!</v>
      </c>
      <c r="PNO57" s="27" t="e">
        <f>PNO56/Справочно!PNN$5*1000000</f>
        <v>#DIV/0!</v>
      </c>
      <c r="PNP57" s="27" t="e">
        <f>PNP56/Справочно!PNO$5*1000000</f>
        <v>#DIV/0!</v>
      </c>
      <c r="PNQ57" s="27" t="e">
        <f>PNQ56/Справочно!PNP$5*1000000</f>
        <v>#DIV/0!</v>
      </c>
      <c r="PNR57" s="27" t="e">
        <f>PNR56/Справочно!PNQ$5*1000000</f>
        <v>#DIV/0!</v>
      </c>
      <c r="PNS57" s="27" t="e">
        <f>PNS56/Справочно!PNR$5*1000000</f>
        <v>#DIV/0!</v>
      </c>
      <c r="PNT57" s="27" t="e">
        <f>PNT56/Справочно!PNS$5*1000000</f>
        <v>#DIV/0!</v>
      </c>
      <c r="PNU57" s="27" t="e">
        <f>PNU56/Справочно!PNT$5*1000000</f>
        <v>#DIV/0!</v>
      </c>
      <c r="PNV57" s="27" t="e">
        <f>PNV56/Справочно!PNU$5*1000000</f>
        <v>#DIV/0!</v>
      </c>
      <c r="PNW57" s="27" t="e">
        <f>PNW56/Справочно!PNV$5*1000000</f>
        <v>#DIV/0!</v>
      </c>
      <c r="PNX57" s="27" t="e">
        <f>PNX56/Справочно!PNW$5*1000000</f>
        <v>#DIV/0!</v>
      </c>
      <c r="PNY57" s="27" t="e">
        <f>PNY56/Справочно!PNX$5*1000000</f>
        <v>#DIV/0!</v>
      </c>
      <c r="PNZ57" s="27" t="e">
        <f>PNZ56/Справочно!PNY$5*1000000</f>
        <v>#DIV/0!</v>
      </c>
      <c r="POA57" s="27" t="e">
        <f>POA56/Справочно!PNZ$5*1000000</f>
        <v>#DIV/0!</v>
      </c>
      <c r="POB57" s="27" t="e">
        <f>POB56/Справочно!POA$5*1000000</f>
        <v>#DIV/0!</v>
      </c>
      <c r="POC57" s="27" t="e">
        <f>POC56/Справочно!POB$5*1000000</f>
        <v>#DIV/0!</v>
      </c>
      <c r="POD57" s="27" t="e">
        <f>POD56/Справочно!POC$5*1000000</f>
        <v>#DIV/0!</v>
      </c>
      <c r="POE57" s="27" t="e">
        <f>POE56/Справочно!POD$5*1000000</f>
        <v>#DIV/0!</v>
      </c>
      <c r="POF57" s="27" t="e">
        <f>POF56/Справочно!POE$5*1000000</f>
        <v>#DIV/0!</v>
      </c>
      <c r="POG57" s="27" t="e">
        <f>POG56/Справочно!POF$5*1000000</f>
        <v>#DIV/0!</v>
      </c>
      <c r="POH57" s="27" t="e">
        <f>POH56/Справочно!POG$5*1000000</f>
        <v>#DIV/0!</v>
      </c>
      <c r="POI57" s="27" t="e">
        <f>POI56/Справочно!POH$5*1000000</f>
        <v>#DIV/0!</v>
      </c>
      <c r="POJ57" s="27" t="e">
        <f>POJ56/Справочно!POI$5*1000000</f>
        <v>#DIV/0!</v>
      </c>
      <c r="POK57" s="27" t="e">
        <f>POK56/Справочно!POJ$5*1000000</f>
        <v>#DIV/0!</v>
      </c>
      <c r="POL57" s="27" t="e">
        <f>POL56/Справочно!POK$5*1000000</f>
        <v>#DIV/0!</v>
      </c>
      <c r="POM57" s="27" t="e">
        <f>POM56/Справочно!POL$5*1000000</f>
        <v>#DIV/0!</v>
      </c>
      <c r="PON57" s="27" t="e">
        <f>PON56/Справочно!POM$5*1000000</f>
        <v>#DIV/0!</v>
      </c>
      <c r="POO57" s="27" t="e">
        <f>POO56/Справочно!PON$5*1000000</f>
        <v>#DIV/0!</v>
      </c>
      <c r="POP57" s="27" t="e">
        <f>POP56/Справочно!POO$5*1000000</f>
        <v>#DIV/0!</v>
      </c>
      <c r="POQ57" s="27" t="e">
        <f>POQ56/Справочно!POP$5*1000000</f>
        <v>#DIV/0!</v>
      </c>
      <c r="POR57" s="27" t="e">
        <f>POR56/Справочно!POQ$5*1000000</f>
        <v>#DIV/0!</v>
      </c>
      <c r="POS57" s="27" t="e">
        <f>POS56/Справочно!POR$5*1000000</f>
        <v>#DIV/0!</v>
      </c>
      <c r="POT57" s="27" t="e">
        <f>POT56/Справочно!POS$5*1000000</f>
        <v>#DIV/0!</v>
      </c>
      <c r="POU57" s="27" t="e">
        <f>POU56/Справочно!POT$5*1000000</f>
        <v>#DIV/0!</v>
      </c>
      <c r="POV57" s="27" t="e">
        <f>POV56/Справочно!POU$5*1000000</f>
        <v>#DIV/0!</v>
      </c>
      <c r="POW57" s="27" t="e">
        <f>POW56/Справочно!POV$5*1000000</f>
        <v>#DIV/0!</v>
      </c>
      <c r="POX57" s="27" t="e">
        <f>POX56/Справочно!POW$5*1000000</f>
        <v>#DIV/0!</v>
      </c>
      <c r="POY57" s="27" t="e">
        <f>POY56/Справочно!POX$5*1000000</f>
        <v>#DIV/0!</v>
      </c>
      <c r="POZ57" s="27" t="e">
        <f>POZ56/Справочно!POY$5*1000000</f>
        <v>#DIV/0!</v>
      </c>
      <c r="PPA57" s="27" t="e">
        <f>PPA56/Справочно!POZ$5*1000000</f>
        <v>#DIV/0!</v>
      </c>
      <c r="PPB57" s="27" t="e">
        <f>PPB56/Справочно!PPA$5*1000000</f>
        <v>#DIV/0!</v>
      </c>
      <c r="PPC57" s="27" t="e">
        <f>PPC56/Справочно!PPB$5*1000000</f>
        <v>#DIV/0!</v>
      </c>
      <c r="PPD57" s="27" t="e">
        <f>PPD56/Справочно!PPC$5*1000000</f>
        <v>#DIV/0!</v>
      </c>
      <c r="PPE57" s="27" t="e">
        <f>PPE56/Справочно!PPD$5*1000000</f>
        <v>#DIV/0!</v>
      </c>
      <c r="PPF57" s="27" t="e">
        <f>PPF56/Справочно!PPE$5*1000000</f>
        <v>#DIV/0!</v>
      </c>
      <c r="PPG57" s="27" t="e">
        <f>PPG56/Справочно!PPF$5*1000000</f>
        <v>#DIV/0!</v>
      </c>
      <c r="PPH57" s="27" t="e">
        <f>PPH56/Справочно!PPG$5*1000000</f>
        <v>#DIV/0!</v>
      </c>
      <c r="PPI57" s="27" t="e">
        <f>PPI56/Справочно!PPH$5*1000000</f>
        <v>#DIV/0!</v>
      </c>
      <c r="PPJ57" s="27" t="e">
        <f>PPJ56/Справочно!PPI$5*1000000</f>
        <v>#DIV/0!</v>
      </c>
      <c r="PPK57" s="27" t="e">
        <f>PPK56/Справочно!PPJ$5*1000000</f>
        <v>#DIV/0!</v>
      </c>
      <c r="PPL57" s="27" t="e">
        <f>PPL56/Справочно!PPK$5*1000000</f>
        <v>#DIV/0!</v>
      </c>
      <c r="PPM57" s="27" t="e">
        <f>PPM56/Справочно!PPL$5*1000000</f>
        <v>#DIV/0!</v>
      </c>
      <c r="PPN57" s="27" t="e">
        <f>PPN56/Справочно!PPM$5*1000000</f>
        <v>#DIV/0!</v>
      </c>
      <c r="PPO57" s="27" t="e">
        <f>PPO56/Справочно!PPN$5*1000000</f>
        <v>#DIV/0!</v>
      </c>
      <c r="PPP57" s="27" t="e">
        <f>PPP56/Справочно!PPO$5*1000000</f>
        <v>#DIV/0!</v>
      </c>
      <c r="PPQ57" s="27" t="e">
        <f>PPQ56/Справочно!PPP$5*1000000</f>
        <v>#DIV/0!</v>
      </c>
      <c r="PPR57" s="27" t="e">
        <f>PPR56/Справочно!PPQ$5*1000000</f>
        <v>#DIV/0!</v>
      </c>
      <c r="PPS57" s="27" t="e">
        <f>PPS56/Справочно!PPR$5*1000000</f>
        <v>#DIV/0!</v>
      </c>
      <c r="PPT57" s="27" t="e">
        <f>PPT56/Справочно!PPS$5*1000000</f>
        <v>#DIV/0!</v>
      </c>
      <c r="PPU57" s="27" t="e">
        <f>PPU56/Справочно!PPT$5*1000000</f>
        <v>#DIV/0!</v>
      </c>
      <c r="PPV57" s="27" t="e">
        <f>PPV56/Справочно!PPU$5*1000000</f>
        <v>#DIV/0!</v>
      </c>
      <c r="PPW57" s="27" t="e">
        <f>PPW56/Справочно!PPV$5*1000000</f>
        <v>#DIV/0!</v>
      </c>
      <c r="PPX57" s="27" t="e">
        <f>PPX56/Справочно!PPW$5*1000000</f>
        <v>#DIV/0!</v>
      </c>
      <c r="PPY57" s="27" t="e">
        <f>PPY56/Справочно!PPX$5*1000000</f>
        <v>#DIV/0!</v>
      </c>
      <c r="PPZ57" s="27" t="e">
        <f>PPZ56/Справочно!PPY$5*1000000</f>
        <v>#DIV/0!</v>
      </c>
      <c r="PQA57" s="27" t="e">
        <f>PQA56/Справочно!PPZ$5*1000000</f>
        <v>#DIV/0!</v>
      </c>
      <c r="PQB57" s="27" t="e">
        <f>PQB56/Справочно!PQA$5*1000000</f>
        <v>#DIV/0!</v>
      </c>
      <c r="PQC57" s="27" t="e">
        <f>PQC56/Справочно!PQB$5*1000000</f>
        <v>#DIV/0!</v>
      </c>
      <c r="PQD57" s="27" t="e">
        <f>PQD56/Справочно!PQC$5*1000000</f>
        <v>#DIV/0!</v>
      </c>
      <c r="PQE57" s="27" t="e">
        <f>PQE56/Справочно!PQD$5*1000000</f>
        <v>#DIV/0!</v>
      </c>
      <c r="PQF57" s="27" t="e">
        <f>PQF56/Справочно!PQE$5*1000000</f>
        <v>#DIV/0!</v>
      </c>
      <c r="PQG57" s="27" t="e">
        <f>PQG56/Справочно!PQF$5*1000000</f>
        <v>#DIV/0!</v>
      </c>
      <c r="PQH57" s="27" t="e">
        <f>PQH56/Справочно!PQG$5*1000000</f>
        <v>#DIV/0!</v>
      </c>
      <c r="PQI57" s="27" t="e">
        <f>PQI56/Справочно!PQH$5*1000000</f>
        <v>#DIV/0!</v>
      </c>
      <c r="PQJ57" s="27" t="e">
        <f>PQJ56/Справочно!PQI$5*1000000</f>
        <v>#DIV/0!</v>
      </c>
      <c r="PQK57" s="27" t="e">
        <f>PQK56/Справочно!PQJ$5*1000000</f>
        <v>#DIV/0!</v>
      </c>
      <c r="PQL57" s="27" t="e">
        <f>PQL56/Справочно!PQK$5*1000000</f>
        <v>#DIV/0!</v>
      </c>
      <c r="PQM57" s="27" t="e">
        <f>PQM56/Справочно!PQL$5*1000000</f>
        <v>#DIV/0!</v>
      </c>
      <c r="PQN57" s="27" t="e">
        <f>PQN56/Справочно!PQM$5*1000000</f>
        <v>#DIV/0!</v>
      </c>
      <c r="PQO57" s="27" t="e">
        <f>PQO56/Справочно!PQN$5*1000000</f>
        <v>#DIV/0!</v>
      </c>
      <c r="PQP57" s="27" t="e">
        <f>PQP56/Справочно!PQO$5*1000000</f>
        <v>#DIV/0!</v>
      </c>
      <c r="PQQ57" s="27" t="e">
        <f>PQQ56/Справочно!PQP$5*1000000</f>
        <v>#DIV/0!</v>
      </c>
      <c r="PQR57" s="27" t="e">
        <f>PQR56/Справочно!PQQ$5*1000000</f>
        <v>#DIV/0!</v>
      </c>
      <c r="PQS57" s="27" t="e">
        <f>PQS56/Справочно!PQR$5*1000000</f>
        <v>#DIV/0!</v>
      </c>
      <c r="PQT57" s="27" t="e">
        <f>PQT56/Справочно!PQS$5*1000000</f>
        <v>#DIV/0!</v>
      </c>
      <c r="PQU57" s="27" t="e">
        <f>PQU56/Справочно!PQT$5*1000000</f>
        <v>#DIV/0!</v>
      </c>
      <c r="PQV57" s="27" t="e">
        <f>PQV56/Справочно!PQU$5*1000000</f>
        <v>#DIV/0!</v>
      </c>
      <c r="PQW57" s="27" t="e">
        <f>PQW56/Справочно!PQV$5*1000000</f>
        <v>#DIV/0!</v>
      </c>
      <c r="PQX57" s="27" t="e">
        <f>PQX56/Справочно!PQW$5*1000000</f>
        <v>#DIV/0!</v>
      </c>
      <c r="PQY57" s="27" t="e">
        <f>PQY56/Справочно!PQX$5*1000000</f>
        <v>#DIV/0!</v>
      </c>
      <c r="PQZ57" s="27" t="e">
        <f>PQZ56/Справочно!PQY$5*1000000</f>
        <v>#DIV/0!</v>
      </c>
      <c r="PRA57" s="27" t="e">
        <f>PRA56/Справочно!PQZ$5*1000000</f>
        <v>#DIV/0!</v>
      </c>
      <c r="PRB57" s="27" t="e">
        <f>PRB56/Справочно!PRA$5*1000000</f>
        <v>#DIV/0!</v>
      </c>
      <c r="PRC57" s="27" t="e">
        <f>PRC56/Справочно!PRB$5*1000000</f>
        <v>#DIV/0!</v>
      </c>
      <c r="PRD57" s="27" t="e">
        <f>PRD56/Справочно!PRC$5*1000000</f>
        <v>#DIV/0!</v>
      </c>
      <c r="PRE57" s="27" t="e">
        <f>PRE56/Справочно!PRD$5*1000000</f>
        <v>#DIV/0!</v>
      </c>
      <c r="PRF57" s="27" t="e">
        <f>PRF56/Справочно!PRE$5*1000000</f>
        <v>#DIV/0!</v>
      </c>
      <c r="PRG57" s="27" t="e">
        <f>PRG56/Справочно!PRF$5*1000000</f>
        <v>#DIV/0!</v>
      </c>
      <c r="PRH57" s="27" t="e">
        <f>PRH56/Справочно!PRG$5*1000000</f>
        <v>#DIV/0!</v>
      </c>
      <c r="PRI57" s="27" t="e">
        <f>PRI56/Справочно!PRH$5*1000000</f>
        <v>#DIV/0!</v>
      </c>
      <c r="PRJ57" s="27" t="e">
        <f>PRJ56/Справочно!PRI$5*1000000</f>
        <v>#DIV/0!</v>
      </c>
      <c r="PRK57" s="27" t="e">
        <f>PRK56/Справочно!PRJ$5*1000000</f>
        <v>#DIV/0!</v>
      </c>
      <c r="PRL57" s="27" t="e">
        <f>PRL56/Справочно!PRK$5*1000000</f>
        <v>#DIV/0!</v>
      </c>
      <c r="PRM57" s="27" t="e">
        <f>PRM56/Справочно!PRL$5*1000000</f>
        <v>#DIV/0!</v>
      </c>
      <c r="PRN57" s="27" t="e">
        <f>PRN56/Справочно!PRM$5*1000000</f>
        <v>#DIV/0!</v>
      </c>
      <c r="PRO57" s="27" t="e">
        <f>PRO56/Справочно!PRN$5*1000000</f>
        <v>#DIV/0!</v>
      </c>
      <c r="PRP57" s="27" t="e">
        <f>PRP56/Справочно!PRO$5*1000000</f>
        <v>#DIV/0!</v>
      </c>
      <c r="PRQ57" s="27" t="e">
        <f>PRQ56/Справочно!PRP$5*1000000</f>
        <v>#DIV/0!</v>
      </c>
      <c r="PRR57" s="27" t="e">
        <f>PRR56/Справочно!PRQ$5*1000000</f>
        <v>#DIV/0!</v>
      </c>
      <c r="PRS57" s="27" t="e">
        <f>PRS56/Справочно!PRR$5*1000000</f>
        <v>#DIV/0!</v>
      </c>
      <c r="PRT57" s="27" t="e">
        <f>PRT56/Справочно!PRS$5*1000000</f>
        <v>#DIV/0!</v>
      </c>
      <c r="PRU57" s="27" t="e">
        <f>PRU56/Справочно!PRT$5*1000000</f>
        <v>#DIV/0!</v>
      </c>
      <c r="PRV57" s="27" t="e">
        <f>PRV56/Справочно!PRU$5*1000000</f>
        <v>#DIV/0!</v>
      </c>
      <c r="PRW57" s="27" t="e">
        <f>PRW56/Справочно!PRV$5*1000000</f>
        <v>#DIV/0!</v>
      </c>
      <c r="PRX57" s="27" t="e">
        <f>PRX56/Справочно!PRW$5*1000000</f>
        <v>#DIV/0!</v>
      </c>
      <c r="PRY57" s="27" t="e">
        <f>PRY56/Справочно!PRX$5*1000000</f>
        <v>#DIV/0!</v>
      </c>
      <c r="PRZ57" s="27" t="e">
        <f>PRZ56/Справочно!PRY$5*1000000</f>
        <v>#DIV/0!</v>
      </c>
      <c r="PSA57" s="27" t="e">
        <f>PSA56/Справочно!PRZ$5*1000000</f>
        <v>#DIV/0!</v>
      </c>
      <c r="PSB57" s="27" t="e">
        <f>PSB56/Справочно!PSA$5*1000000</f>
        <v>#DIV/0!</v>
      </c>
      <c r="PSC57" s="27" t="e">
        <f>PSC56/Справочно!PSB$5*1000000</f>
        <v>#DIV/0!</v>
      </c>
      <c r="PSD57" s="27" t="e">
        <f>PSD56/Справочно!PSC$5*1000000</f>
        <v>#DIV/0!</v>
      </c>
      <c r="PSE57" s="27" t="e">
        <f>PSE56/Справочно!PSD$5*1000000</f>
        <v>#DIV/0!</v>
      </c>
      <c r="PSF57" s="27" t="e">
        <f>PSF56/Справочно!PSE$5*1000000</f>
        <v>#DIV/0!</v>
      </c>
      <c r="PSG57" s="27" t="e">
        <f>PSG56/Справочно!PSF$5*1000000</f>
        <v>#DIV/0!</v>
      </c>
      <c r="PSH57" s="27" t="e">
        <f>PSH56/Справочно!PSG$5*1000000</f>
        <v>#DIV/0!</v>
      </c>
      <c r="PSI57" s="27" t="e">
        <f>PSI56/Справочно!PSH$5*1000000</f>
        <v>#DIV/0!</v>
      </c>
      <c r="PSJ57" s="27" t="e">
        <f>PSJ56/Справочно!PSI$5*1000000</f>
        <v>#DIV/0!</v>
      </c>
      <c r="PSK57" s="27" t="e">
        <f>PSK56/Справочно!PSJ$5*1000000</f>
        <v>#DIV/0!</v>
      </c>
      <c r="PSL57" s="27" t="e">
        <f>PSL56/Справочно!PSK$5*1000000</f>
        <v>#DIV/0!</v>
      </c>
      <c r="PSM57" s="27" t="e">
        <f>PSM56/Справочно!PSL$5*1000000</f>
        <v>#DIV/0!</v>
      </c>
      <c r="PSN57" s="27" t="e">
        <f>PSN56/Справочно!PSM$5*1000000</f>
        <v>#DIV/0!</v>
      </c>
      <c r="PSO57" s="27" t="e">
        <f>PSO56/Справочно!PSN$5*1000000</f>
        <v>#DIV/0!</v>
      </c>
      <c r="PSP57" s="27" t="e">
        <f>PSP56/Справочно!PSO$5*1000000</f>
        <v>#DIV/0!</v>
      </c>
      <c r="PSQ57" s="27" t="e">
        <f>PSQ56/Справочно!PSP$5*1000000</f>
        <v>#DIV/0!</v>
      </c>
      <c r="PSR57" s="27" t="e">
        <f>PSR56/Справочно!PSQ$5*1000000</f>
        <v>#DIV/0!</v>
      </c>
      <c r="PSS57" s="27" t="e">
        <f>PSS56/Справочно!PSR$5*1000000</f>
        <v>#DIV/0!</v>
      </c>
      <c r="PST57" s="27" t="e">
        <f>PST56/Справочно!PSS$5*1000000</f>
        <v>#DIV/0!</v>
      </c>
      <c r="PSU57" s="27" t="e">
        <f>PSU56/Справочно!PST$5*1000000</f>
        <v>#DIV/0!</v>
      </c>
      <c r="PSV57" s="27" t="e">
        <f>PSV56/Справочно!PSU$5*1000000</f>
        <v>#DIV/0!</v>
      </c>
      <c r="PSW57" s="27" t="e">
        <f>PSW56/Справочно!PSV$5*1000000</f>
        <v>#DIV/0!</v>
      </c>
      <c r="PSX57" s="27" t="e">
        <f>PSX56/Справочно!PSW$5*1000000</f>
        <v>#DIV/0!</v>
      </c>
      <c r="PSY57" s="27" t="e">
        <f>PSY56/Справочно!PSX$5*1000000</f>
        <v>#DIV/0!</v>
      </c>
      <c r="PSZ57" s="27" t="e">
        <f>PSZ56/Справочно!PSY$5*1000000</f>
        <v>#DIV/0!</v>
      </c>
      <c r="PTA57" s="27" t="e">
        <f>PTA56/Справочно!PSZ$5*1000000</f>
        <v>#DIV/0!</v>
      </c>
      <c r="PTB57" s="27" t="e">
        <f>PTB56/Справочно!PTA$5*1000000</f>
        <v>#DIV/0!</v>
      </c>
      <c r="PTC57" s="27" t="e">
        <f>PTC56/Справочно!PTB$5*1000000</f>
        <v>#DIV/0!</v>
      </c>
      <c r="PTD57" s="27" t="e">
        <f>PTD56/Справочно!PTC$5*1000000</f>
        <v>#DIV/0!</v>
      </c>
      <c r="PTE57" s="27" t="e">
        <f>PTE56/Справочно!PTD$5*1000000</f>
        <v>#DIV/0!</v>
      </c>
      <c r="PTF57" s="27" t="e">
        <f>PTF56/Справочно!PTE$5*1000000</f>
        <v>#DIV/0!</v>
      </c>
      <c r="PTG57" s="27" t="e">
        <f>PTG56/Справочно!PTF$5*1000000</f>
        <v>#DIV/0!</v>
      </c>
      <c r="PTH57" s="27" t="e">
        <f>PTH56/Справочно!PTG$5*1000000</f>
        <v>#DIV/0!</v>
      </c>
      <c r="PTI57" s="27" t="e">
        <f>PTI56/Справочно!PTH$5*1000000</f>
        <v>#DIV/0!</v>
      </c>
      <c r="PTJ57" s="27" t="e">
        <f>PTJ56/Справочно!PTI$5*1000000</f>
        <v>#DIV/0!</v>
      </c>
      <c r="PTK57" s="27" t="e">
        <f>PTK56/Справочно!PTJ$5*1000000</f>
        <v>#DIV/0!</v>
      </c>
      <c r="PTL57" s="27" t="e">
        <f>PTL56/Справочно!PTK$5*1000000</f>
        <v>#DIV/0!</v>
      </c>
      <c r="PTM57" s="27" t="e">
        <f>PTM56/Справочно!PTL$5*1000000</f>
        <v>#DIV/0!</v>
      </c>
      <c r="PTN57" s="27" t="e">
        <f>PTN56/Справочно!PTM$5*1000000</f>
        <v>#DIV/0!</v>
      </c>
      <c r="PTO57" s="27" t="e">
        <f>PTO56/Справочно!PTN$5*1000000</f>
        <v>#DIV/0!</v>
      </c>
      <c r="PTP57" s="27" t="e">
        <f>PTP56/Справочно!PTO$5*1000000</f>
        <v>#DIV/0!</v>
      </c>
      <c r="PTQ57" s="27" t="e">
        <f>PTQ56/Справочно!PTP$5*1000000</f>
        <v>#DIV/0!</v>
      </c>
      <c r="PTR57" s="27" t="e">
        <f>PTR56/Справочно!PTQ$5*1000000</f>
        <v>#DIV/0!</v>
      </c>
      <c r="PTS57" s="27" t="e">
        <f>PTS56/Справочно!PTR$5*1000000</f>
        <v>#DIV/0!</v>
      </c>
      <c r="PTT57" s="27" t="e">
        <f>PTT56/Справочно!PTS$5*1000000</f>
        <v>#DIV/0!</v>
      </c>
      <c r="PTU57" s="27" t="e">
        <f>PTU56/Справочно!PTT$5*1000000</f>
        <v>#DIV/0!</v>
      </c>
      <c r="PTV57" s="27" t="e">
        <f>PTV56/Справочно!PTU$5*1000000</f>
        <v>#DIV/0!</v>
      </c>
      <c r="PTW57" s="27" t="e">
        <f>PTW56/Справочно!PTV$5*1000000</f>
        <v>#DIV/0!</v>
      </c>
      <c r="PTX57" s="27" t="e">
        <f>PTX56/Справочно!PTW$5*1000000</f>
        <v>#DIV/0!</v>
      </c>
      <c r="PTY57" s="27" t="e">
        <f>PTY56/Справочно!PTX$5*1000000</f>
        <v>#DIV/0!</v>
      </c>
      <c r="PTZ57" s="27" t="e">
        <f>PTZ56/Справочно!PTY$5*1000000</f>
        <v>#DIV/0!</v>
      </c>
      <c r="PUA57" s="27" t="e">
        <f>PUA56/Справочно!PTZ$5*1000000</f>
        <v>#DIV/0!</v>
      </c>
      <c r="PUB57" s="27" t="e">
        <f>PUB56/Справочно!PUA$5*1000000</f>
        <v>#DIV/0!</v>
      </c>
      <c r="PUC57" s="27" t="e">
        <f>PUC56/Справочно!PUB$5*1000000</f>
        <v>#DIV/0!</v>
      </c>
      <c r="PUD57" s="27" t="e">
        <f>PUD56/Справочно!PUC$5*1000000</f>
        <v>#DIV/0!</v>
      </c>
      <c r="PUE57" s="27" t="e">
        <f>PUE56/Справочно!PUD$5*1000000</f>
        <v>#DIV/0!</v>
      </c>
      <c r="PUF57" s="27" t="e">
        <f>PUF56/Справочно!PUE$5*1000000</f>
        <v>#DIV/0!</v>
      </c>
      <c r="PUG57" s="27" t="e">
        <f>PUG56/Справочно!PUF$5*1000000</f>
        <v>#DIV/0!</v>
      </c>
      <c r="PUH57" s="27" t="e">
        <f>PUH56/Справочно!PUG$5*1000000</f>
        <v>#DIV/0!</v>
      </c>
      <c r="PUI57" s="27" t="e">
        <f>PUI56/Справочно!PUH$5*1000000</f>
        <v>#DIV/0!</v>
      </c>
      <c r="PUJ57" s="27" t="e">
        <f>PUJ56/Справочно!PUI$5*1000000</f>
        <v>#DIV/0!</v>
      </c>
      <c r="PUK57" s="27" t="e">
        <f>PUK56/Справочно!PUJ$5*1000000</f>
        <v>#DIV/0!</v>
      </c>
      <c r="PUL57" s="27" t="e">
        <f>PUL56/Справочно!PUK$5*1000000</f>
        <v>#DIV/0!</v>
      </c>
      <c r="PUM57" s="27" t="e">
        <f>PUM56/Справочно!PUL$5*1000000</f>
        <v>#DIV/0!</v>
      </c>
      <c r="PUN57" s="27" t="e">
        <f>PUN56/Справочно!PUM$5*1000000</f>
        <v>#DIV/0!</v>
      </c>
      <c r="PUO57" s="27" t="e">
        <f>PUO56/Справочно!PUN$5*1000000</f>
        <v>#DIV/0!</v>
      </c>
      <c r="PUP57" s="27" t="e">
        <f>PUP56/Справочно!PUO$5*1000000</f>
        <v>#DIV/0!</v>
      </c>
      <c r="PUQ57" s="27" t="e">
        <f>PUQ56/Справочно!PUP$5*1000000</f>
        <v>#DIV/0!</v>
      </c>
      <c r="PUR57" s="27" t="e">
        <f>PUR56/Справочно!PUQ$5*1000000</f>
        <v>#DIV/0!</v>
      </c>
      <c r="PUS57" s="27" t="e">
        <f>PUS56/Справочно!PUR$5*1000000</f>
        <v>#DIV/0!</v>
      </c>
      <c r="PUT57" s="27" t="e">
        <f>PUT56/Справочно!PUS$5*1000000</f>
        <v>#DIV/0!</v>
      </c>
      <c r="PUU57" s="27" t="e">
        <f>PUU56/Справочно!PUT$5*1000000</f>
        <v>#DIV/0!</v>
      </c>
      <c r="PUV57" s="27" t="e">
        <f>PUV56/Справочно!PUU$5*1000000</f>
        <v>#DIV/0!</v>
      </c>
      <c r="PUW57" s="27" t="e">
        <f>PUW56/Справочно!PUV$5*1000000</f>
        <v>#DIV/0!</v>
      </c>
      <c r="PUX57" s="27" t="e">
        <f>PUX56/Справочно!PUW$5*1000000</f>
        <v>#DIV/0!</v>
      </c>
      <c r="PUY57" s="27" t="e">
        <f>PUY56/Справочно!PUX$5*1000000</f>
        <v>#DIV/0!</v>
      </c>
      <c r="PUZ57" s="27" t="e">
        <f>PUZ56/Справочно!PUY$5*1000000</f>
        <v>#DIV/0!</v>
      </c>
      <c r="PVA57" s="27" t="e">
        <f>PVA56/Справочно!PUZ$5*1000000</f>
        <v>#DIV/0!</v>
      </c>
      <c r="PVB57" s="27" t="e">
        <f>PVB56/Справочно!PVA$5*1000000</f>
        <v>#DIV/0!</v>
      </c>
      <c r="PVC57" s="27" t="e">
        <f>PVC56/Справочно!PVB$5*1000000</f>
        <v>#DIV/0!</v>
      </c>
      <c r="PVD57" s="27" t="e">
        <f>PVD56/Справочно!PVC$5*1000000</f>
        <v>#DIV/0!</v>
      </c>
      <c r="PVE57" s="27" t="e">
        <f>PVE56/Справочно!PVD$5*1000000</f>
        <v>#DIV/0!</v>
      </c>
      <c r="PVF57" s="27" t="e">
        <f>PVF56/Справочно!PVE$5*1000000</f>
        <v>#DIV/0!</v>
      </c>
      <c r="PVG57" s="27" t="e">
        <f>PVG56/Справочно!PVF$5*1000000</f>
        <v>#DIV/0!</v>
      </c>
      <c r="PVH57" s="27" t="e">
        <f>PVH56/Справочно!PVG$5*1000000</f>
        <v>#DIV/0!</v>
      </c>
      <c r="PVI57" s="27" t="e">
        <f>PVI56/Справочно!PVH$5*1000000</f>
        <v>#DIV/0!</v>
      </c>
      <c r="PVJ57" s="27" t="e">
        <f>PVJ56/Справочно!PVI$5*1000000</f>
        <v>#DIV/0!</v>
      </c>
      <c r="PVK57" s="27" t="e">
        <f>PVK56/Справочно!PVJ$5*1000000</f>
        <v>#DIV/0!</v>
      </c>
      <c r="PVL57" s="27" t="e">
        <f>PVL56/Справочно!PVK$5*1000000</f>
        <v>#DIV/0!</v>
      </c>
      <c r="PVM57" s="27" t="e">
        <f>PVM56/Справочно!PVL$5*1000000</f>
        <v>#DIV/0!</v>
      </c>
      <c r="PVN57" s="27" t="e">
        <f>PVN56/Справочно!PVM$5*1000000</f>
        <v>#DIV/0!</v>
      </c>
      <c r="PVO57" s="27" t="e">
        <f>PVO56/Справочно!PVN$5*1000000</f>
        <v>#DIV/0!</v>
      </c>
      <c r="PVP57" s="27" t="e">
        <f>PVP56/Справочно!PVO$5*1000000</f>
        <v>#DIV/0!</v>
      </c>
      <c r="PVQ57" s="27" t="e">
        <f>PVQ56/Справочно!PVP$5*1000000</f>
        <v>#DIV/0!</v>
      </c>
      <c r="PVR57" s="27" t="e">
        <f>PVR56/Справочно!PVQ$5*1000000</f>
        <v>#DIV/0!</v>
      </c>
      <c r="PVS57" s="27" t="e">
        <f>PVS56/Справочно!PVR$5*1000000</f>
        <v>#DIV/0!</v>
      </c>
      <c r="PVT57" s="27" t="e">
        <f>PVT56/Справочно!PVS$5*1000000</f>
        <v>#DIV/0!</v>
      </c>
      <c r="PVU57" s="27" t="e">
        <f>PVU56/Справочно!PVT$5*1000000</f>
        <v>#DIV/0!</v>
      </c>
      <c r="PVV57" s="27" t="e">
        <f>PVV56/Справочно!PVU$5*1000000</f>
        <v>#DIV/0!</v>
      </c>
      <c r="PVW57" s="27" t="e">
        <f>PVW56/Справочно!PVV$5*1000000</f>
        <v>#DIV/0!</v>
      </c>
      <c r="PVX57" s="27" t="e">
        <f>PVX56/Справочно!PVW$5*1000000</f>
        <v>#DIV/0!</v>
      </c>
      <c r="PVY57" s="27" t="e">
        <f>PVY56/Справочно!PVX$5*1000000</f>
        <v>#DIV/0!</v>
      </c>
      <c r="PVZ57" s="27" t="e">
        <f>PVZ56/Справочно!PVY$5*1000000</f>
        <v>#DIV/0!</v>
      </c>
      <c r="PWA57" s="27" t="e">
        <f>PWA56/Справочно!PVZ$5*1000000</f>
        <v>#DIV/0!</v>
      </c>
      <c r="PWB57" s="27" t="e">
        <f>PWB56/Справочно!PWA$5*1000000</f>
        <v>#DIV/0!</v>
      </c>
      <c r="PWC57" s="27" t="e">
        <f>PWC56/Справочно!PWB$5*1000000</f>
        <v>#DIV/0!</v>
      </c>
      <c r="PWD57" s="27" t="e">
        <f>PWD56/Справочно!PWC$5*1000000</f>
        <v>#DIV/0!</v>
      </c>
      <c r="PWE57" s="27" t="e">
        <f>PWE56/Справочно!PWD$5*1000000</f>
        <v>#DIV/0!</v>
      </c>
      <c r="PWF57" s="27" t="e">
        <f>PWF56/Справочно!PWE$5*1000000</f>
        <v>#DIV/0!</v>
      </c>
      <c r="PWG57" s="27" t="e">
        <f>PWG56/Справочно!PWF$5*1000000</f>
        <v>#DIV/0!</v>
      </c>
      <c r="PWH57" s="27" t="e">
        <f>PWH56/Справочно!PWG$5*1000000</f>
        <v>#DIV/0!</v>
      </c>
      <c r="PWI57" s="27" t="e">
        <f>PWI56/Справочно!PWH$5*1000000</f>
        <v>#DIV/0!</v>
      </c>
      <c r="PWJ57" s="27" t="e">
        <f>PWJ56/Справочно!PWI$5*1000000</f>
        <v>#DIV/0!</v>
      </c>
      <c r="PWK57" s="27" t="e">
        <f>PWK56/Справочно!PWJ$5*1000000</f>
        <v>#DIV/0!</v>
      </c>
      <c r="PWL57" s="27" t="e">
        <f>PWL56/Справочно!PWK$5*1000000</f>
        <v>#DIV/0!</v>
      </c>
      <c r="PWM57" s="27" t="e">
        <f>PWM56/Справочно!PWL$5*1000000</f>
        <v>#DIV/0!</v>
      </c>
      <c r="PWN57" s="27" t="e">
        <f>PWN56/Справочно!PWM$5*1000000</f>
        <v>#DIV/0!</v>
      </c>
      <c r="PWO57" s="27" t="e">
        <f>PWO56/Справочно!PWN$5*1000000</f>
        <v>#DIV/0!</v>
      </c>
      <c r="PWP57" s="27" t="e">
        <f>PWP56/Справочно!PWO$5*1000000</f>
        <v>#DIV/0!</v>
      </c>
      <c r="PWQ57" s="27" t="e">
        <f>PWQ56/Справочно!PWP$5*1000000</f>
        <v>#DIV/0!</v>
      </c>
      <c r="PWR57" s="27" t="e">
        <f>PWR56/Справочно!PWQ$5*1000000</f>
        <v>#DIV/0!</v>
      </c>
      <c r="PWS57" s="27" t="e">
        <f>PWS56/Справочно!PWR$5*1000000</f>
        <v>#DIV/0!</v>
      </c>
      <c r="PWT57" s="27" t="e">
        <f>PWT56/Справочно!PWS$5*1000000</f>
        <v>#DIV/0!</v>
      </c>
      <c r="PWU57" s="27" t="e">
        <f>PWU56/Справочно!PWT$5*1000000</f>
        <v>#DIV/0!</v>
      </c>
      <c r="PWV57" s="27" t="e">
        <f>PWV56/Справочно!PWU$5*1000000</f>
        <v>#DIV/0!</v>
      </c>
      <c r="PWW57" s="27" t="e">
        <f>PWW56/Справочно!PWV$5*1000000</f>
        <v>#DIV/0!</v>
      </c>
      <c r="PWX57" s="27" t="e">
        <f>PWX56/Справочно!PWW$5*1000000</f>
        <v>#DIV/0!</v>
      </c>
      <c r="PWY57" s="27" t="e">
        <f>PWY56/Справочно!PWX$5*1000000</f>
        <v>#DIV/0!</v>
      </c>
      <c r="PWZ57" s="27" t="e">
        <f>PWZ56/Справочно!PWY$5*1000000</f>
        <v>#DIV/0!</v>
      </c>
      <c r="PXA57" s="27" t="e">
        <f>PXA56/Справочно!PWZ$5*1000000</f>
        <v>#DIV/0!</v>
      </c>
      <c r="PXB57" s="27" t="e">
        <f>PXB56/Справочно!PXA$5*1000000</f>
        <v>#DIV/0!</v>
      </c>
      <c r="PXC57" s="27" t="e">
        <f>PXC56/Справочно!PXB$5*1000000</f>
        <v>#DIV/0!</v>
      </c>
      <c r="PXD57" s="27" t="e">
        <f>PXD56/Справочно!PXC$5*1000000</f>
        <v>#DIV/0!</v>
      </c>
      <c r="PXE57" s="27" t="e">
        <f>PXE56/Справочно!PXD$5*1000000</f>
        <v>#DIV/0!</v>
      </c>
      <c r="PXF57" s="27" t="e">
        <f>PXF56/Справочно!PXE$5*1000000</f>
        <v>#DIV/0!</v>
      </c>
      <c r="PXG57" s="27" t="e">
        <f>PXG56/Справочно!PXF$5*1000000</f>
        <v>#DIV/0!</v>
      </c>
      <c r="PXH57" s="27" t="e">
        <f>PXH56/Справочно!PXG$5*1000000</f>
        <v>#DIV/0!</v>
      </c>
      <c r="PXI57" s="27" t="e">
        <f>PXI56/Справочно!PXH$5*1000000</f>
        <v>#DIV/0!</v>
      </c>
      <c r="PXJ57" s="27" t="e">
        <f>PXJ56/Справочно!PXI$5*1000000</f>
        <v>#DIV/0!</v>
      </c>
      <c r="PXK57" s="27" t="e">
        <f>PXK56/Справочно!PXJ$5*1000000</f>
        <v>#DIV/0!</v>
      </c>
      <c r="PXL57" s="27" t="e">
        <f>PXL56/Справочно!PXK$5*1000000</f>
        <v>#DIV/0!</v>
      </c>
      <c r="PXM57" s="27" t="e">
        <f>PXM56/Справочно!PXL$5*1000000</f>
        <v>#DIV/0!</v>
      </c>
      <c r="PXN57" s="27" t="e">
        <f>PXN56/Справочно!PXM$5*1000000</f>
        <v>#DIV/0!</v>
      </c>
      <c r="PXO57" s="27" t="e">
        <f>PXO56/Справочно!PXN$5*1000000</f>
        <v>#DIV/0!</v>
      </c>
      <c r="PXP57" s="27" t="e">
        <f>PXP56/Справочно!PXO$5*1000000</f>
        <v>#DIV/0!</v>
      </c>
      <c r="PXQ57" s="27" t="e">
        <f>PXQ56/Справочно!PXP$5*1000000</f>
        <v>#DIV/0!</v>
      </c>
      <c r="PXR57" s="27" t="e">
        <f>PXR56/Справочно!PXQ$5*1000000</f>
        <v>#DIV/0!</v>
      </c>
      <c r="PXS57" s="27" t="e">
        <f>PXS56/Справочно!PXR$5*1000000</f>
        <v>#DIV/0!</v>
      </c>
      <c r="PXT57" s="27" t="e">
        <f>PXT56/Справочно!PXS$5*1000000</f>
        <v>#DIV/0!</v>
      </c>
      <c r="PXU57" s="27" t="e">
        <f>PXU56/Справочно!PXT$5*1000000</f>
        <v>#DIV/0!</v>
      </c>
      <c r="PXV57" s="27" t="e">
        <f>PXV56/Справочно!PXU$5*1000000</f>
        <v>#DIV/0!</v>
      </c>
      <c r="PXW57" s="27" t="e">
        <f>PXW56/Справочно!PXV$5*1000000</f>
        <v>#DIV/0!</v>
      </c>
      <c r="PXX57" s="27" t="e">
        <f>PXX56/Справочно!PXW$5*1000000</f>
        <v>#DIV/0!</v>
      </c>
      <c r="PXY57" s="27" t="e">
        <f>PXY56/Справочно!PXX$5*1000000</f>
        <v>#DIV/0!</v>
      </c>
      <c r="PXZ57" s="27" t="e">
        <f>PXZ56/Справочно!PXY$5*1000000</f>
        <v>#DIV/0!</v>
      </c>
      <c r="PYA57" s="27" t="e">
        <f>PYA56/Справочно!PXZ$5*1000000</f>
        <v>#DIV/0!</v>
      </c>
      <c r="PYB57" s="27" t="e">
        <f>PYB56/Справочно!PYA$5*1000000</f>
        <v>#DIV/0!</v>
      </c>
      <c r="PYC57" s="27" t="e">
        <f>PYC56/Справочно!PYB$5*1000000</f>
        <v>#DIV/0!</v>
      </c>
      <c r="PYD57" s="27" t="e">
        <f>PYD56/Справочно!PYC$5*1000000</f>
        <v>#DIV/0!</v>
      </c>
      <c r="PYE57" s="27" t="e">
        <f>PYE56/Справочно!PYD$5*1000000</f>
        <v>#DIV/0!</v>
      </c>
      <c r="PYF57" s="27" t="e">
        <f>PYF56/Справочно!PYE$5*1000000</f>
        <v>#DIV/0!</v>
      </c>
      <c r="PYG57" s="27" t="e">
        <f>PYG56/Справочно!PYF$5*1000000</f>
        <v>#DIV/0!</v>
      </c>
      <c r="PYH57" s="27" t="e">
        <f>PYH56/Справочно!PYG$5*1000000</f>
        <v>#DIV/0!</v>
      </c>
      <c r="PYI57" s="27" t="e">
        <f>PYI56/Справочно!PYH$5*1000000</f>
        <v>#DIV/0!</v>
      </c>
      <c r="PYJ57" s="27" t="e">
        <f>PYJ56/Справочно!PYI$5*1000000</f>
        <v>#DIV/0!</v>
      </c>
      <c r="PYK57" s="27" t="e">
        <f>PYK56/Справочно!PYJ$5*1000000</f>
        <v>#DIV/0!</v>
      </c>
      <c r="PYL57" s="27" t="e">
        <f>PYL56/Справочно!PYK$5*1000000</f>
        <v>#DIV/0!</v>
      </c>
      <c r="PYM57" s="27" t="e">
        <f>PYM56/Справочно!PYL$5*1000000</f>
        <v>#DIV/0!</v>
      </c>
      <c r="PYN57" s="27" t="e">
        <f>PYN56/Справочно!PYM$5*1000000</f>
        <v>#DIV/0!</v>
      </c>
      <c r="PYO57" s="27" t="e">
        <f>PYO56/Справочно!PYN$5*1000000</f>
        <v>#DIV/0!</v>
      </c>
      <c r="PYP57" s="27" t="e">
        <f>PYP56/Справочно!PYO$5*1000000</f>
        <v>#DIV/0!</v>
      </c>
      <c r="PYQ57" s="27" t="e">
        <f>PYQ56/Справочно!PYP$5*1000000</f>
        <v>#DIV/0!</v>
      </c>
      <c r="PYR57" s="27" t="e">
        <f>PYR56/Справочно!PYQ$5*1000000</f>
        <v>#DIV/0!</v>
      </c>
      <c r="PYS57" s="27" t="e">
        <f>PYS56/Справочно!PYR$5*1000000</f>
        <v>#DIV/0!</v>
      </c>
      <c r="PYT57" s="27" t="e">
        <f>PYT56/Справочно!PYS$5*1000000</f>
        <v>#DIV/0!</v>
      </c>
      <c r="PYU57" s="27" t="e">
        <f>PYU56/Справочно!PYT$5*1000000</f>
        <v>#DIV/0!</v>
      </c>
      <c r="PYV57" s="27" t="e">
        <f>PYV56/Справочно!PYU$5*1000000</f>
        <v>#DIV/0!</v>
      </c>
      <c r="PYW57" s="27" t="e">
        <f>PYW56/Справочно!PYV$5*1000000</f>
        <v>#DIV/0!</v>
      </c>
      <c r="PYX57" s="27" t="e">
        <f>PYX56/Справочно!PYW$5*1000000</f>
        <v>#DIV/0!</v>
      </c>
      <c r="PYY57" s="27" t="e">
        <f>PYY56/Справочно!PYX$5*1000000</f>
        <v>#DIV/0!</v>
      </c>
      <c r="PYZ57" s="27" t="e">
        <f>PYZ56/Справочно!PYY$5*1000000</f>
        <v>#DIV/0!</v>
      </c>
      <c r="PZA57" s="27" t="e">
        <f>PZA56/Справочно!PYZ$5*1000000</f>
        <v>#DIV/0!</v>
      </c>
      <c r="PZB57" s="27" t="e">
        <f>PZB56/Справочно!PZA$5*1000000</f>
        <v>#DIV/0!</v>
      </c>
      <c r="PZC57" s="27" t="e">
        <f>PZC56/Справочно!PZB$5*1000000</f>
        <v>#DIV/0!</v>
      </c>
      <c r="PZD57" s="27" t="e">
        <f>PZD56/Справочно!PZC$5*1000000</f>
        <v>#DIV/0!</v>
      </c>
      <c r="PZE57" s="27" t="e">
        <f>PZE56/Справочно!PZD$5*1000000</f>
        <v>#DIV/0!</v>
      </c>
      <c r="PZF57" s="27" t="e">
        <f>PZF56/Справочно!PZE$5*1000000</f>
        <v>#DIV/0!</v>
      </c>
      <c r="PZG57" s="27" t="e">
        <f>PZG56/Справочно!PZF$5*1000000</f>
        <v>#DIV/0!</v>
      </c>
      <c r="PZH57" s="27" t="e">
        <f>PZH56/Справочно!PZG$5*1000000</f>
        <v>#DIV/0!</v>
      </c>
      <c r="PZI57" s="27" t="e">
        <f>PZI56/Справочно!PZH$5*1000000</f>
        <v>#DIV/0!</v>
      </c>
      <c r="PZJ57" s="27" t="e">
        <f>PZJ56/Справочно!PZI$5*1000000</f>
        <v>#DIV/0!</v>
      </c>
      <c r="PZK57" s="27" t="e">
        <f>PZK56/Справочно!PZJ$5*1000000</f>
        <v>#DIV/0!</v>
      </c>
      <c r="PZL57" s="27" t="e">
        <f>PZL56/Справочно!PZK$5*1000000</f>
        <v>#DIV/0!</v>
      </c>
      <c r="PZM57" s="27" t="e">
        <f>PZM56/Справочно!PZL$5*1000000</f>
        <v>#DIV/0!</v>
      </c>
      <c r="PZN57" s="27" t="e">
        <f>PZN56/Справочно!PZM$5*1000000</f>
        <v>#DIV/0!</v>
      </c>
      <c r="PZO57" s="27" t="e">
        <f>PZO56/Справочно!PZN$5*1000000</f>
        <v>#DIV/0!</v>
      </c>
      <c r="PZP57" s="27" t="e">
        <f>PZP56/Справочно!PZO$5*1000000</f>
        <v>#DIV/0!</v>
      </c>
      <c r="PZQ57" s="27" t="e">
        <f>PZQ56/Справочно!PZP$5*1000000</f>
        <v>#DIV/0!</v>
      </c>
      <c r="PZR57" s="27" t="e">
        <f>PZR56/Справочно!PZQ$5*1000000</f>
        <v>#DIV/0!</v>
      </c>
      <c r="PZS57" s="27" t="e">
        <f>PZS56/Справочно!PZR$5*1000000</f>
        <v>#DIV/0!</v>
      </c>
      <c r="PZT57" s="27" t="e">
        <f>PZT56/Справочно!PZS$5*1000000</f>
        <v>#DIV/0!</v>
      </c>
      <c r="PZU57" s="27" t="e">
        <f>PZU56/Справочно!PZT$5*1000000</f>
        <v>#DIV/0!</v>
      </c>
      <c r="PZV57" s="27" t="e">
        <f>PZV56/Справочно!PZU$5*1000000</f>
        <v>#DIV/0!</v>
      </c>
      <c r="PZW57" s="27" t="e">
        <f>PZW56/Справочно!PZV$5*1000000</f>
        <v>#DIV/0!</v>
      </c>
      <c r="PZX57" s="27" t="e">
        <f>PZX56/Справочно!PZW$5*1000000</f>
        <v>#DIV/0!</v>
      </c>
      <c r="PZY57" s="27" t="e">
        <f>PZY56/Справочно!PZX$5*1000000</f>
        <v>#DIV/0!</v>
      </c>
      <c r="PZZ57" s="27" t="e">
        <f>PZZ56/Справочно!PZY$5*1000000</f>
        <v>#DIV/0!</v>
      </c>
      <c r="QAA57" s="27" t="e">
        <f>QAA56/Справочно!PZZ$5*1000000</f>
        <v>#DIV/0!</v>
      </c>
      <c r="QAB57" s="27" t="e">
        <f>QAB56/Справочно!QAA$5*1000000</f>
        <v>#DIV/0!</v>
      </c>
      <c r="QAC57" s="27" t="e">
        <f>QAC56/Справочно!QAB$5*1000000</f>
        <v>#DIV/0!</v>
      </c>
      <c r="QAD57" s="27" t="e">
        <f>QAD56/Справочно!QAC$5*1000000</f>
        <v>#DIV/0!</v>
      </c>
      <c r="QAE57" s="27" t="e">
        <f>QAE56/Справочно!QAD$5*1000000</f>
        <v>#DIV/0!</v>
      </c>
      <c r="QAF57" s="27" t="e">
        <f>QAF56/Справочно!QAE$5*1000000</f>
        <v>#DIV/0!</v>
      </c>
      <c r="QAG57" s="27" t="e">
        <f>QAG56/Справочно!QAF$5*1000000</f>
        <v>#DIV/0!</v>
      </c>
      <c r="QAH57" s="27" t="e">
        <f>QAH56/Справочно!QAG$5*1000000</f>
        <v>#DIV/0!</v>
      </c>
      <c r="QAI57" s="27" t="e">
        <f>QAI56/Справочно!QAH$5*1000000</f>
        <v>#DIV/0!</v>
      </c>
      <c r="QAJ57" s="27" t="e">
        <f>QAJ56/Справочно!QAI$5*1000000</f>
        <v>#DIV/0!</v>
      </c>
      <c r="QAK57" s="27" t="e">
        <f>QAK56/Справочно!QAJ$5*1000000</f>
        <v>#DIV/0!</v>
      </c>
      <c r="QAL57" s="27" t="e">
        <f>QAL56/Справочно!QAK$5*1000000</f>
        <v>#DIV/0!</v>
      </c>
      <c r="QAM57" s="27" t="e">
        <f>QAM56/Справочно!QAL$5*1000000</f>
        <v>#DIV/0!</v>
      </c>
      <c r="QAN57" s="27" t="e">
        <f>QAN56/Справочно!QAM$5*1000000</f>
        <v>#DIV/0!</v>
      </c>
      <c r="QAO57" s="27" t="e">
        <f>QAO56/Справочно!QAN$5*1000000</f>
        <v>#DIV/0!</v>
      </c>
      <c r="QAP57" s="27" t="e">
        <f>QAP56/Справочно!QAO$5*1000000</f>
        <v>#DIV/0!</v>
      </c>
      <c r="QAQ57" s="27" t="e">
        <f>QAQ56/Справочно!QAP$5*1000000</f>
        <v>#DIV/0!</v>
      </c>
      <c r="QAR57" s="27" t="e">
        <f>QAR56/Справочно!QAQ$5*1000000</f>
        <v>#DIV/0!</v>
      </c>
      <c r="QAS57" s="27" t="e">
        <f>QAS56/Справочно!QAR$5*1000000</f>
        <v>#DIV/0!</v>
      </c>
      <c r="QAT57" s="27" t="e">
        <f>QAT56/Справочно!QAS$5*1000000</f>
        <v>#DIV/0!</v>
      </c>
      <c r="QAU57" s="27" t="e">
        <f>QAU56/Справочно!QAT$5*1000000</f>
        <v>#DIV/0!</v>
      </c>
      <c r="QAV57" s="27" t="e">
        <f>QAV56/Справочно!QAU$5*1000000</f>
        <v>#DIV/0!</v>
      </c>
      <c r="QAW57" s="27" t="e">
        <f>QAW56/Справочно!QAV$5*1000000</f>
        <v>#DIV/0!</v>
      </c>
      <c r="QAX57" s="27" t="e">
        <f>QAX56/Справочно!QAW$5*1000000</f>
        <v>#DIV/0!</v>
      </c>
      <c r="QAY57" s="27" t="e">
        <f>QAY56/Справочно!QAX$5*1000000</f>
        <v>#DIV/0!</v>
      </c>
      <c r="QAZ57" s="27" t="e">
        <f>QAZ56/Справочно!QAY$5*1000000</f>
        <v>#DIV/0!</v>
      </c>
      <c r="QBA57" s="27" t="e">
        <f>QBA56/Справочно!QAZ$5*1000000</f>
        <v>#DIV/0!</v>
      </c>
      <c r="QBB57" s="27" t="e">
        <f>QBB56/Справочно!QBA$5*1000000</f>
        <v>#DIV/0!</v>
      </c>
      <c r="QBC57" s="27" t="e">
        <f>QBC56/Справочно!QBB$5*1000000</f>
        <v>#DIV/0!</v>
      </c>
      <c r="QBD57" s="27" t="e">
        <f>QBD56/Справочно!QBC$5*1000000</f>
        <v>#DIV/0!</v>
      </c>
      <c r="QBE57" s="27" t="e">
        <f>QBE56/Справочно!QBD$5*1000000</f>
        <v>#DIV/0!</v>
      </c>
      <c r="QBF57" s="27" t="e">
        <f>QBF56/Справочно!QBE$5*1000000</f>
        <v>#DIV/0!</v>
      </c>
      <c r="QBG57" s="27" t="e">
        <f>QBG56/Справочно!QBF$5*1000000</f>
        <v>#DIV/0!</v>
      </c>
      <c r="QBH57" s="27" t="e">
        <f>QBH56/Справочно!QBG$5*1000000</f>
        <v>#DIV/0!</v>
      </c>
      <c r="QBI57" s="27" t="e">
        <f>QBI56/Справочно!QBH$5*1000000</f>
        <v>#DIV/0!</v>
      </c>
      <c r="QBJ57" s="27" t="e">
        <f>QBJ56/Справочно!QBI$5*1000000</f>
        <v>#DIV/0!</v>
      </c>
      <c r="QBK57" s="27" t="e">
        <f>QBK56/Справочно!QBJ$5*1000000</f>
        <v>#DIV/0!</v>
      </c>
      <c r="QBL57" s="27" t="e">
        <f>QBL56/Справочно!QBK$5*1000000</f>
        <v>#DIV/0!</v>
      </c>
      <c r="QBM57" s="27" t="e">
        <f>QBM56/Справочно!QBL$5*1000000</f>
        <v>#DIV/0!</v>
      </c>
      <c r="QBN57" s="27" t="e">
        <f>QBN56/Справочно!QBM$5*1000000</f>
        <v>#DIV/0!</v>
      </c>
      <c r="QBO57" s="27" t="e">
        <f>QBO56/Справочно!QBN$5*1000000</f>
        <v>#DIV/0!</v>
      </c>
      <c r="QBP57" s="27" t="e">
        <f>QBP56/Справочно!QBO$5*1000000</f>
        <v>#DIV/0!</v>
      </c>
      <c r="QBQ57" s="27" t="e">
        <f>QBQ56/Справочно!QBP$5*1000000</f>
        <v>#DIV/0!</v>
      </c>
      <c r="QBR57" s="27" t="e">
        <f>QBR56/Справочно!QBQ$5*1000000</f>
        <v>#DIV/0!</v>
      </c>
      <c r="QBS57" s="27" t="e">
        <f>QBS56/Справочно!QBR$5*1000000</f>
        <v>#DIV/0!</v>
      </c>
      <c r="QBT57" s="27" t="e">
        <f>QBT56/Справочно!QBS$5*1000000</f>
        <v>#DIV/0!</v>
      </c>
      <c r="QBU57" s="27" t="e">
        <f>QBU56/Справочно!QBT$5*1000000</f>
        <v>#DIV/0!</v>
      </c>
      <c r="QBV57" s="27" t="e">
        <f>QBV56/Справочно!QBU$5*1000000</f>
        <v>#DIV/0!</v>
      </c>
      <c r="QBW57" s="27" t="e">
        <f>QBW56/Справочно!QBV$5*1000000</f>
        <v>#DIV/0!</v>
      </c>
      <c r="QBX57" s="27" t="e">
        <f>QBX56/Справочно!QBW$5*1000000</f>
        <v>#DIV/0!</v>
      </c>
      <c r="QBY57" s="27" t="e">
        <f>QBY56/Справочно!QBX$5*1000000</f>
        <v>#DIV/0!</v>
      </c>
      <c r="QBZ57" s="27" t="e">
        <f>QBZ56/Справочно!QBY$5*1000000</f>
        <v>#DIV/0!</v>
      </c>
      <c r="QCA57" s="27" t="e">
        <f>QCA56/Справочно!QBZ$5*1000000</f>
        <v>#DIV/0!</v>
      </c>
      <c r="QCB57" s="27" t="e">
        <f>QCB56/Справочно!QCA$5*1000000</f>
        <v>#DIV/0!</v>
      </c>
      <c r="QCC57" s="27" t="e">
        <f>QCC56/Справочно!QCB$5*1000000</f>
        <v>#DIV/0!</v>
      </c>
      <c r="QCD57" s="27" t="e">
        <f>QCD56/Справочно!QCC$5*1000000</f>
        <v>#DIV/0!</v>
      </c>
      <c r="QCE57" s="27" t="e">
        <f>QCE56/Справочно!QCD$5*1000000</f>
        <v>#DIV/0!</v>
      </c>
      <c r="QCF57" s="27" t="e">
        <f>QCF56/Справочно!QCE$5*1000000</f>
        <v>#DIV/0!</v>
      </c>
      <c r="QCG57" s="27" t="e">
        <f>QCG56/Справочно!QCF$5*1000000</f>
        <v>#DIV/0!</v>
      </c>
      <c r="QCH57" s="27" t="e">
        <f>QCH56/Справочно!QCG$5*1000000</f>
        <v>#DIV/0!</v>
      </c>
      <c r="QCI57" s="27" t="e">
        <f>QCI56/Справочно!QCH$5*1000000</f>
        <v>#DIV/0!</v>
      </c>
      <c r="QCJ57" s="27" t="e">
        <f>QCJ56/Справочно!QCI$5*1000000</f>
        <v>#DIV/0!</v>
      </c>
      <c r="QCK57" s="27" t="e">
        <f>QCK56/Справочно!QCJ$5*1000000</f>
        <v>#DIV/0!</v>
      </c>
      <c r="QCL57" s="27" t="e">
        <f>QCL56/Справочно!QCK$5*1000000</f>
        <v>#DIV/0!</v>
      </c>
      <c r="QCM57" s="27" t="e">
        <f>QCM56/Справочно!QCL$5*1000000</f>
        <v>#DIV/0!</v>
      </c>
      <c r="QCN57" s="27" t="e">
        <f>QCN56/Справочно!QCM$5*1000000</f>
        <v>#DIV/0!</v>
      </c>
      <c r="QCO57" s="27" t="e">
        <f>QCO56/Справочно!QCN$5*1000000</f>
        <v>#DIV/0!</v>
      </c>
      <c r="QCP57" s="27" t="e">
        <f>QCP56/Справочно!QCO$5*1000000</f>
        <v>#DIV/0!</v>
      </c>
      <c r="QCQ57" s="27" t="e">
        <f>QCQ56/Справочно!QCP$5*1000000</f>
        <v>#DIV/0!</v>
      </c>
      <c r="QCR57" s="27" t="e">
        <f>QCR56/Справочно!QCQ$5*1000000</f>
        <v>#DIV/0!</v>
      </c>
      <c r="QCS57" s="27" t="e">
        <f>QCS56/Справочно!QCR$5*1000000</f>
        <v>#DIV/0!</v>
      </c>
      <c r="QCT57" s="27" t="e">
        <f>QCT56/Справочно!QCS$5*1000000</f>
        <v>#DIV/0!</v>
      </c>
      <c r="QCU57" s="27" t="e">
        <f>QCU56/Справочно!QCT$5*1000000</f>
        <v>#DIV/0!</v>
      </c>
      <c r="QCV57" s="27" t="e">
        <f>QCV56/Справочно!QCU$5*1000000</f>
        <v>#DIV/0!</v>
      </c>
      <c r="QCW57" s="27" t="e">
        <f>QCW56/Справочно!QCV$5*1000000</f>
        <v>#DIV/0!</v>
      </c>
      <c r="QCX57" s="27" t="e">
        <f>QCX56/Справочно!QCW$5*1000000</f>
        <v>#DIV/0!</v>
      </c>
      <c r="QCY57" s="27" t="e">
        <f>QCY56/Справочно!QCX$5*1000000</f>
        <v>#DIV/0!</v>
      </c>
      <c r="QCZ57" s="27" t="e">
        <f>QCZ56/Справочно!QCY$5*1000000</f>
        <v>#DIV/0!</v>
      </c>
      <c r="QDA57" s="27" t="e">
        <f>QDA56/Справочно!QCZ$5*1000000</f>
        <v>#DIV/0!</v>
      </c>
      <c r="QDB57" s="27" t="e">
        <f>QDB56/Справочно!QDA$5*1000000</f>
        <v>#DIV/0!</v>
      </c>
      <c r="QDC57" s="27" t="e">
        <f>QDC56/Справочно!QDB$5*1000000</f>
        <v>#DIV/0!</v>
      </c>
      <c r="QDD57" s="27" t="e">
        <f>QDD56/Справочно!QDC$5*1000000</f>
        <v>#DIV/0!</v>
      </c>
      <c r="QDE57" s="27" t="e">
        <f>QDE56/Справочно!QDD$5*1000000</f>
        <v>#DIV/0!</v>
      </c>
      <c r="QDF57" s="27" t="e">
        <f>QDF56/Справочно!QDE$5*1000000</f>
        <v>#DIV/0!</v>
      </c>
      <c r="QDG57" s="27" t="e">
        <f>QDG56/Справочно!QDF$5*1000000</f>
        <v>#DIV/0!</v>
      </c>
      <c r="QDH57" s="27" t="e">
        <f>QDH56/Справочно!QDG$5*1000000</f>
        <v>#DIV/0!</v>
      </c>
      <c r="QDI57" s="27" t="e">
        <f>QDI56/Справочно!QDH$5*1000000</f>
        <v>#DIV/0!</v>
      </c>
      <c r="QDJ57" s="27" t="e">
        <f>QDJ56/Справочно!QDI$5*1000000</f>
        <v>#DIV/0!</v>
      </c>
      <c r="QDK57" s="27" t="e">
        <f>QDK56/Справочно!QDJ$5*1000000</f>
        <v>#DIV/0!</v>
      </c>
      <c r="QDL57" s="27" t="e">
        <f>QDL56/Справочно!QDK$5*1000000</f>
        <v>#DIV/0!</v>
      </c>
      <c r="QDM57" s="27" t="e">
        <f>QDM56/Справочно!QDL$5*1000000</f>
        <v>#DIV/0!</v>
      </c>
      <c r="QDN57" s="27" t="e">
        <f>QDN56/Справочно!QDM$5*1000000</f>
        <v>#DIV/0!</v>
      </c>
      <c r="QDO57" s="27" t="e">
        <f>QDO56/Справочно!QDN$5*1000000</f>
        <v>#DIV/0!</v>
      </c>
      <c r="QDP57" s="27" t="e">
        <f>QDP56/Справочно!QDO$5*1000000</f>
        <v>#DIV/0!</v>
      </c>
      <c r="QDQ57" s="27" t="e">
        <f>QDQ56/Справочно!QDP$5*1000000</f>
        <v>#DIV/0!</v>
      </c>
      <c r="QDR57" s="27" t="e">
        <f>QDR56/Справочно!QDQ$5*1000000</f>
        <v>#DIV/0!</v>
      </c>
      <c r="QDS57" s="27" t="e">
        <f>QDS56/Справочно!QDR$5*1000000</f>
        <v>#DIV/0!</v>
      </c>
      <c r="QDT57" s="27" t="e">
        <f>QDT56/Справочно!QDS$5*1000000</f>
        <v>#DIV/0!</v>
      </c>
      <c r="QDU57" s="27" t="e">
        <f>QDU56/Справочно!QDT$5*1000000</f>
        <v>#DIV/0!</v>
      </c>
      <c r="QDV57" s="27" t="e">
        <f>QDV56/Справочно!QDU$5*1000000</f>
        <v>#DIV/0!</v>
      </c>
      <c r="QDW57" s="27" t="e">
        <f>QDW56/Справочно!QDV$5*1000000</f>
        <v>#DIV/0!</v>
      </c>
      <c r="QDX57" s="27" t="e">
        <f>QDX56/Справочно!QDW$5*1000000</f>
        <v>#DIV/0!</v>
      </c>
      <c r="QDY57" s="27" t="e">
        <f>QDY56/Справочно!QDX$5*1000000</f>
        <v>#DIV/0!</v>
      </c>
      <c r="QDZ57" s="27" t="e">
        <f>QDZ56/Справочно!QDY$5*1000000</f>
        <v>#DIV/0!</v>
      </c>
      <c r="QEA57" s="27" t="e">
        <f>QEA56/Справочно!QDZ$5*1000000</f>
        <v>#DIV/0!</v>
      </c>
      <c r="QEB57" s="27" t="e">
        <f>QEB56/Справочно!QEA$5*1000000</f>
        <v>#DIV/0!</v>
      </c>
      <c r="QEC57" s="27" t="e">
        <f>QEC56/Справочно!QEB$5*1000000</f>
        <v>#DIV/0!</v>
      </c>
      <c r="QED57" s="27" t="e">
        <f>QED56/Справочно!QEC$5*1000000</f>
        <v>#DIV/0!</v>
      </c>
      <c r="QEE57" s="27" t="e">
        <f>QEE56/Справочно!QED$5*1000000</f>
        <v>#DIV/0!</v>
      </c>
      <c r="QEF57" s="27" t="e">
        <f>QEF56/Справочно!QEE$5*1000000</f>
        <v>#DIV/0!</v>
      </c>
      <c r="QEG57" s="27" t="e">
        <f>QEG56/Справочно!QEF$5*1000000</f>
        <v>#DIV/0!</v>
      </c>
      <c r="QEH57" s="27" t="e">
        <f>QEH56/Справочно!QEG$5*1000000</f>
        <v>#DIV/0!</v>
      </c>
      <c r="QEI57" s="27" t="e">
        <f>QEI56/Справочно!QEH$5*1000000</f>
        <v>#DIV/0!</v>
      </c>
      <c r="QEJ57" s="27" t="e">
        <f>QEJ56/Справочно!QEI$5*1000000</f>
        <v>#DIV/0!</v>
      </c>
      <c r="QEK57" s="27" t="e">
        <f>QEK56/Справочно!QEJ$5*1000000</f>
        <v>#DIV/0!</v>
      </c>
      <c r="QEL57" s="27" t="e">
        <f>QEL56/Справочно!QEK$5*1000000</f>
        <v>#DIV/0!</v>
      </c>
      <c r="QEM57" s="27" t="e">
        <f>QEM56/Справочно!QEL$5*1000000</f>
        <v>#DIV/0!</v>
      </c>
      <c r="QEN57" s="27" t="e">
        <f>QEN56/Справочно!QEM$5*1000000</f>
        <v>#DIV/0!</v>
      </c>
      <c r="QEO57" s="27" t="e">
        <f>QEO56/Справочно!QEN$5*1000000</f>
        <v>#DIV/0!</v>
      </c>
      <c r="QEP57" s="27" t="e">
        <f>QEP56/Справочно!QEO$5*1000000</f>
        <v>#DIV/0!</v>
      </c>
      <c r="QEQ57" s="27" t="e">
        <f>QEQ56/Справочно!QEP$5*1000000</f>
        <v>#DIV/0!</v>
      </c>
      <c r="QER57" s="27" t="e">
        <f>QER56/Справочно!QEQ$5*1000000</f>
        <v>#DIV/0!</v>
      </c>
      <c r="QES57" s="27" t="e">
        <f>QES56/Справочно!QER$5*1000000</f>
        <v>#DIV/0!</v>
      </c>
      <c r="QET57" s="27" t="e">
        <f>QET56/Справочно!QES$5*1000000</f>
        <v>#DIV/0!</v>
      </c>
      <c r="QEU57" s="27" t="e">
        <f>QEU56/Справочно!QET$5*1000000</f>
        <v>#DIV/0!</v>
      </c>
      <c r="QEV57" s="27" t="e">
        <f>QEV56/Справочно!QEU$5*1000000</f>
        <v>#DIV/0!</v>
      </c>
      <c r="QEW57" s="27" t="e">
        <f>QEW56/Справочно!QEV$5*1000000</f>
        <v>#DIV/0!</v>
      </c>
      <c r="QEX57" s="27" t="e">
        <f>QEX56/Справочно!QEW$5*1000000</f>
        <v>#DIV/0!</v>
      </c>
      <c r="QEY57" s="27" t="e">
        <f>QEY56/Справочно!QEX$5*1000000</f>
        <v>#DIV/0!</v>
      </c>
      <c r="QEZ57" s="27" t="e">
        <f>QEZ56/Справочно!QEY$5*1000000</f>
        <v>#DIV/0!</v>
      </c>
      <c r="QFA57" s="27" t="e">
        <f>QFA56/Справочно!QEZ$5*1000000</f>
        <v>#DIV/0!</v>
      </c>
      <c r="QFB57" s="27" t="e">
        <f>QFB56/Справочно!QFA$5*1000000</f>
        <v>#DIV/0!</v>
      </c>
      <c r="QFC57" s="27" t="e">
        <f>QFC56/Справочно!QFB$5*1000000</f>
        <v>#DIV/0!</v>
      </c>
      <c r="QFD57" s="27" t="e">
        <f>QFD56/Справочно!QFC$5*1000000</f>
        <v>#DIV/0!</v>
      </c>
      <c r="QFE57" s="27" t="e">
        <f>QFE56/Справочно!QFD$5*1000000</f>
        <v>#DIV/0!</v>
      </c>
      <c r="QFF57" s="27" t="e">
        <f>QFF56/Справочно!QFE$5*1000000</f>
        <v>#DIV/0!</v>
      </c>
      <c r="QFG57" s="27" t="e">
        <f>QFG56/Справочно!QFF$5*1000000</f>
        <v>#DIV/0!</v>
      </c>
      <c r="QFH57" s="27" t="e">
        <f>QFH56/Справочно!QFG$5*1000000</f>
        <v>#DIV/0!</v>
      </c>
      <c r="QFI57" s="27" t="e">
        <f>QFI56/Справочно!QFH$5*1000000</f>
        <v>#DIV/0!</v>
      </c>
      <c r="QFJ57" s="27" t="e">
        <f>QFJ56/Справочно!QFI$5*1000000</f>
        <v>#DIV/0!</v>
      </c>
      <c r="QFK57" s="27" t="e">
        <f>QFK56/Справочно!QFJ$5*1000000</f>
        <v>#DIV/0!</v>
      </c>
      <c r="QFL57" s="27" t="e">
        <f>QFL56/Справочно!QFK$5*1000000</f>
        <v>#DIV/0!</v>
      </c>
      <c r="QFM57" s="27" t="e">
        <f>QFM56/Справочно!QFL$5*1000000</f>
        <v>#DIV/0!</v>
      </c>
      <c r="QFN57" s="27" t="e">
        <f>QFN56/Справочно!QFM$5*1000000</f>
        <v>#DIV/0!</v>
      </c>
      <c r="QFO57" s="27" t="e">
        <f>QFO56/Справочно!QFN$5*1000000</f>
        <v>#DIV/0!</v>
      </c>
      <c r="QFP57" s="27" t="e">
        <f>QFP56/Справочно!QFO$5*1000000</f>
        <v>#DIV/0!</v>
      </c>
      <c r="QFQ57" s="27" t="e">
        <f>QFQ56/Справочно!QFP$5*1000000</f>
        <v>#DIV/0!</v>
      </c>
      <c r="QFR57" s="27" t="e">
        <f>QFR56/Справочно!QFQ$5*1000000</f>
        <v>#DIV/0!</v>
      </c>
      <c r="QFS57" s="27" t="e">
        <f>QFS56/Справочно!QFR$5*1000000</f>
        <v>#DIV/0!</v>
      </c>
      <c r="QFT57" s="27" t="e">
        <f>QFT56/Справочно!QFS$5*1000000</f>
        <v>#DIV/0!</v>
      </c>
      <c r="QFU57" s="27" t="e">
        <f>QFU56/Справочно!QFT$5*1000000</f>
        <v>#DIV/0!</v>
      </c>
      <c r="QFV57" s="27" t="e">
        <f>QFV56/Справочно!QFU$5*1000000</f>
        <v>#DIV/0!</v>
      </c>
      <c r="QFW57" s="27" t="e">
        <f>QFW56/Справочно!QFV$5*1000000</f>
        <v>#DIV/0!</v>
      </c>
      <c r="QFX57" s="27" t="e">
        <f>QFX56/Справочно!QFW$5*1000000</f>
        <v>#DIV/0!</v>
      </c>
      <c r="QFY57" s="27" t="e">
        <f>QFY56/Справочно!QFX$5*1000000</f>
        <v>#DIV/0!</v>
      </c>
      <c r="QFZ57" s="27" t="e">
        <f>QFZ56/Справочно!QFY$5*1000000</f>
        <v>#DIV/0!</v>
      </c>
      <c r="QGA57" s="27" t="e">
        <f>QGA56/Справочно!QFZ$5*1000000</f>
        <v>#DIV/0!</v>
      </c>
      <c r="QGB57" s="27" t="e">
        <f>QGB56/Справочно!QGA$5*1000000</f>
        <v>#DIV/0!</v>
      </c>
      <c r="QGC57" s="27" t="e">
        <f>QGC56/Справочно!QGB$5*1000000</f>
        <v>#DIV/0!</v>
      </c>
      <c r="QGD57" s="27" t="e">
        <f>QGD56/Справочно!QGC$5*1000000</f>
        <v>#DIV/0!</v>
      </c>
      <c r="QGE57" s="27" t="e">
        <f>QGE56/Справочно!QGD$5*1000000</f>
        <v>#DIV/0!</v>
      </c>
      <c r="QGF57" s="27" t="e">
        <f>QGF56/Справочно!QGE$5*1000000</f>
        <v>#DIV/0!</v>
      </c>
      <c r="QGG57" s="27" t="e">
        <f>QGG56/Справочно!QGF$5*1000000</f>
        <v>#DIV/0!</v>
      </c>
      <c r="QGH57" s="27" t="e">
        <f>QGH56/Справочно!QGG$5*1000000</f>
        <v>#DIV/0!</v>
      </c>
      <c r="QGI57" s="27" t="e">
        <f>QGI56/Справочно!QGH$5*1000000</f>
        <v>#DIV/0!</v>
      </c>
      <c r="QGJ57" s="27" t="e">
        <f>QGJ56/Справочно!QGI$5*1000000</f>
        <v>#DIV/0!</v>
      </c>
      <c r="QGK57" s="27" t="e">
        <f>QGK56/Справочно!QGJ$5*1000000</f>
        <v>#DIV/0!</v>
      </c>
      <c r="QGL57" s="27" t="e">
        <f>QGL56/Справочно!QGK$5*1000000</f>
        <v>#DIV/0!</v>
      </c>
      <c r="QGM57" s="27" t="e">
        <f>QGM56/Справочно!QGL$5*1000000</f>
        <v>#DIV/0!</v>
      </c>
      <c r="QGN57" s="27" t="e">
        <f>QGN56/Справочно!QGM$5*1000000</f>
        <v>#DIV/0!</v>
      </c>
      <c r="QGO57" s="27" t="e">
        <f>QGO56/Справочно!QGN$5*1000000</f>
        <v>#DIV/0!</v>
      </c>
      <c r="QGP57" s="27" t="e">
        <f>QGP56/Справочно!QGO$5*1000000</f>
        <v>#DIV/0!</v>
      </c>
      <c r="QGQ57" s="27" t="e">
        <f>QGQ56/Справочно!QGP$5*1000000</f>
        <v>#DIV/0!</v>
      </c>
      <c r="QGR57" s="27" t="e">
        <f>QGR56/Справочно!QGQ$5*1000000</f>
        <v>#DIV/0!</v>
      </c>
      <c r="QGS57" s="27" t="e">
        <f>QGS56/Справочно!QGR$5*1000000</f>
        <v>#DIV/0!</v>
      </c>
      <c r="QGT57" s="27" t="e">
        <f>QGT56/Справочно!QGS$5*1000000</f>
        <v>#DIV/0!</v>
      </c>
      <c r="QGU57" s="27" t="e">
        <f>QGU56/Справочно!QGT$5*1000000</f>
        <v>#DIV/0!</v>
      </c>
      <c r="QGV57" s="27" t="e">
        <f>QGV56/Справочно!QGU$5*1000000</f>
        <v>#DIV/0!</v>
      </c>
      <c r="QGW57" s="27" t="e">
        <f>QGW56/Справочно!QGV$5*1000000</f>
        <v>#DIV/0!</v>
      </c>
      <c r="QGX57" s="27" t="e">
        <f>QGX56/Справочно!QGW$5*1000000</f>
        <v>#DIV/0!</v>
      </c>
      <c r="QGY57" s="27" t="e">
        <f>QGY56/Справочно!QGX$5*1000000</f>
        <v>#DIV/0!</v>
      </c>
      <c r="QGZ57" s="27" t="e">
        <f>QGZ56/Справочно!QGY$5*1000000</f>
        <v>#DIV/0!</v>
      </c>
      <c r="QHA57" s="27" t="e">
        <f>QHA56/Справочно!QGZ$5*1000000</f>
        <v>#DIV/0!</v>
      </c>
      <c r="QHB57" s="27" t="e">
        <f>QHB56/Справочно!QHA$5*1000000</f>
        <v>#DIV/0!</v>
      </c>
      <c r="QHC57" s="27" t="e">
        <f>QHC56/Справочно!QHB$5*1000000</f>
        <v>#DIV/0!</v>
      </c>
      <c r="QHD57" s="27" t="e">
        <f>QHD56/Справочно!QHC$5*1000000</f>
        <v>#DIV/0!</v>
      </c>
      <c r="QHE57" s="27" t="e">
        <f>QHE56/Справочно!QHD$5*1000000</f>
        <v>#DIV/0!</v>
      </c>
      <c r="QHF57" s="27" t="e">
        <f>QHF56/Справочно!QHE$5*1000000</f>
        <v>#DIV/0!</v>
      </c>
      <c r="QHG57" s="27" t="e">
        <f>QHG56/Справочно!QHF$5*1000000</f>
        <v>#DIV/0!</v>
      </c>
      <c r="QHH57" s="27" t="e">
        <f>QHH56/Справочно!QHG$5*1000000</f>
        <v>#DIV/0!</v>
      </c>
      <c r="QHI57" s="27" t="e">
        <f>QHI56/Справочно!QHH$5*1000000</f>
        <v>#DIV/0!</v>
      </c>
      <c r="QHJ57" s="27" t="e">
        <f>QHJ56/Справочно!QHI$5*1000000</f>
        <v>#DIV/0!</v>
      </c>
      <c r="QHK57" s="27" t="e">
        <f>QHK56/Справочно!QHJ$5*1000000</f>
        <v>#DIV/0!</v>
      </c>
      <c r="QHL57" s="27" t="e">
        <f>QHL56/Справочно!QHK$5*1000000</f>
        <v>#DIV/0!</v>
      </c>
      <c r="QHM57" s="27" t="e">
        <f>QHM56/Справочно!QHL$5*1000000</f>
        <v>#DIV/0!</v>
      </c>
      <c r="QHN57" s="27" t="e">
        <f>QHN56/Справочно!QHM$5*1000000</f>
        <v>#DIV/0!</v>
      </c>
      <c r="QHO57" s="27" t="e">
        <f>QHO56/Справочно!QHN$5*1000000</f>
        <v>#DIV/0!</v>
      </c>
      <c r="QHP57" s="27" t="e">
        <f>QHP56/Справочно!QHO$5*1000000</f>
        <v>#DIV/0!</v>
      </c>
      <c r="QHQ57" s="27" t="e">
        <f>QHQ56/Справочно!QHP$5*1000000</f>
        <v>#DIV/0!</v>
      </c>
      <c r="QHR57" s="27" t="e">
        <f>QHR56/Справочно!QHQ$5*1000000</f>
        <v>#DIV/0!</v>
      </c>
      <c r="QHS57" s="27" t="e">
        <f>QHS56/Справочно!QHR$5*1000000</f>
        <v>#DIV/0!</v>
      </c>
      <c r="QHT57" s="27" t="e">
        <f>QHT56/Справочно!QHS$5*1000000</f>
        <v>#DIV/0!</v>
      </c>
      <c r="QHU57" s="27" t="e">
        <f>QHU56/Справочно!QHT$5*1000000</f>
        <v>#DIV/0!</v>
      </c>
      <c r="QHV57" s="27" t="e">
        <f>QHV56/Справочно!QHU$5*1000000</f>
        <v>#DIV/0!</v>
      </c>
      <c r="QHW57" s="27" t="e">
        <f>QHW56/Справочно!QHV$5*1000000</f>
        <v>#DIV/0!</v>
      </c>
      <c r="QHX57" s="27" t="e">
        <f>QHX56/Справочно!QHW$5*1000000</f>
        <v>#DIV/0!</v>
      </c>
      <c r="QHY57" s="27" t="e">
        <f>QHY56/Справочно!QHX$5*1000000</f>
        <v>#DIV/0!</v>
      </c>
      <c r="QHZ57" s="27" t="e">
        <f>QHZ56/Справочно!QHY$5*1000000</f>
        <v>#DIV/0!</v>
      </c>
      <c r="QIA57" s="27" t="e">
        <f>QIA56/Справочно!QHZ$5*1000000</f>
        <v>#DIV/0!</v>
      </c>
      <c r="QIB57" s="27" t="e">
        <f>QIB56/Справочно!QIA$5*1000000</f>
        <v>#DIV/0!</v>
      </c>
      <c r="QIC57" s="27" t="e">
        <f>QIC56/Справочно!QIB$5*1000000</f>
        <v>#DIV/0!</v>
      </c>
      <c r="QID57" s="27" t="e">
        <f>QID56/Справочно!QIC$5*1000000</f>
        <v>#DIV/0!</v>
      </c>
      <c r="QIE57" s="27" t="e">
        <f>QIE56/Справочно!QID$5*1000000</f>
        <v>#DIV/0!</v>
      </c>
      <c r="QIF57" s="27" t="e">
        <f>QIF56/Справочно!QIE$5*1000000</f>
        <v>#DIV/0!</v>
      </c>
      <c r="QIG57" s="27" t="e">
        <f>QIG56/Справочно!QIF$5*1000000</f>
        <v>#DIV/0!</v>
      </c>
      <c r="QIH57" s="27" t="e">
        <f>QIH56/Справочно!QIG$5*1000000</f>
        <v>#DIV/0!</v>
      </c>
      <c r="QII57" s="27" t="e">
        <f>QII56/Справочно!QIH$5*1000000</f>
        <v>#DIV/0!</v>
      </c>
      <c r="QIJ57" s="27" t="e">
        <f>QIJ56/Справочно!QII$5*1000000</f>
        <v>#DIV/0!</v>
      </c>
      <c r="QIK57" s="27" t="e">
        <f>QIK56/Справочно!QIJ$5*1000000</f>
        <v>#DIV/0!</v>
      </c>
      <c r="QIL57" s="27" t="e">
        <f>QIL56/Справочно!QIK$5*1000000</f>
        <v>#DIV/0!</v>
      </c>
      <c r="QIM57" s="27" t="e">
        <f>QIM56/Справочно!QIL$5*1000000</f>
        <v>#DIV/0!</v>
      </c>
      <c r="QIN57" s="27" t="e">
        <f>QIN56/Справочно!QIM$5*1000000</f>
        <v>#DIV/0!</v>
      </c>
      <c r="QIO57" s="27" t="e">
        <f>QIO56/Справочно!QIN$5*1000000</f>
        <v>#DIV/0!</v>
      </c>
      <c r="QIP57" s="27" t="e">
        <f>QIP56/Справочно!QIO$5*1000000</f>
        <v>#DIV/0!</v>
      </c>
      <c r="QIQ57" s="27" t="e">
        <f>QIQ56/Справочно!QIP$5*1000000</f>
        <v>#DIV/0!</v>
      </c>
      <c r="QIR57" s="27" t="e">
        <f>QIR56/Справочно!QIQ$5*1000000</f>
        <v>#DIV/0!</v>
      </c>
      <c r="QIS57" s="27" t="e">
        <f>QIS56/Справочно!QIR$5*1000000</f>
        <v>#DIV/0!</v>
      </c>
      <c r="QIT57" s="27" t="e">
        <f>QIT56/Справочно!QIS$5*1000000</f>
        <v>#DIV/0!</v>
      </c>
      <c r="QIU57" s="27" t="e">
        <f>QIU56/Справочно!QIT$5*1000000</f>
        <v>#DIV/0!</v>
      </c>
      <c r="QIV57" s="27" t="e">
        <f>QIV56/Справочно!QIU$5*1000000</f>
        <v>#DIV/0!</v>
      </c>
      <c r="QIW57" s="27" t="e">
        <f>QIW56/Справочно!QIV$5*1000000</f>
        <v>#DIV/0!</v>
      </c>
      <c r="QIX57" s="27" t="e">
        <f>QIX56/Справочно!QIW$5*1000000</f>
        <v>#DIV/0!</v>
      </c>
      <c r="QIY57" s="27" t="e">
        <f>QIY56/Справочно!QIX$5*1000000</f>
        <v>#DIV/0!</v>
      </c>
      <c r="QIZ57" s="27" t="e">
        <f>QIZ56/Справочно!QIY$5*1000000</f>
        <v>#DIV/0!</v>
      </c>
      <c r="QJA57" s="27" t="e">
        <f>QJA56/Справочно!QIZ$5*1000000</f>
        <v>#DIV/0!</v>
      </c>
      <c r="QJB57" s="27" t="e">
        <f>QJB56/Справочно!QJA$5*1000000</f>
        <v>#DIV/0!</v>
      </c>
      <c r="QJC57" s="27" t="e">
        <f>QJC56/Справочно!QJB$5*1000000</f>
        <v>#DIV/0!</v>
      </c>
      <c r="QJD57" s="27" t="e">
        <f>QJD56/Справочно!QJC$5*1000000</f>
        <v>#DIV/0!</v>
      </c>
      <c r="QJE57" s="27" t="e">
        <f>QJE56/Справочно!QJD$5*1000000</f>
        <v>#DIV/0!</v>
      </c>
      <c r="QJF57" s="27" t="e">
        <f>QJF56/Справочно!QJE$5*1000000</f>
        <v>#DIV/0!</v>
      </c>
      <c r="QJG57" s="27" t="e">
        <f>QJG56/Справочно!QJF$5*1000000</f>
        <v>#DIV/0!</v>
      </c>
      <c r="QJH57" s="27" t="e">
        <f>QJH56/Справочно!QJG$5*1000000</f>
        <v>#DIV/0!</v>
      </c>
      <c r="QJI57" s="27" t="e">
        <f>QJI56/Справочно!QJH$5*1000000</f>
        <v>#DIV/0!</v>
      </c>
      <c r="QJJ57" s="27" t="e">
        <f>QJJ56/Справочно!QJI$5*1000000</f>
        <v>#DIV/0!</v>
      </c>
      <c r="QJK57" s="27" t="e">
        <f>QJK56/Справочно!QJJ$5*1000000</f>
        <v>#DIV/0!</v>
      </c>
      <c r="QJL57" s="27" t="e">
        <f>QJL56/Справочно!QJK$5*1000000</f>
        <v>#DIV/0!</v>
      </c>
      <c r="QJM57" s="27" t="e">
        <f>QJM56/Справочно!QJL$5*1000000</f>
        <v>#DIV/0!</v>
      </c>
      <c r="QJN57" s="27" t="e">
        <f>QJN56/Справочно!QJM$5*1000000</f>
        <v>#DIV/0!</v>
      </c>
      <c r="QJO57" s="27" t="e">
        <f>QJO56/Справочно!QJN$5*1000000</f>
        <v>#DIV/0!</v>
      </c>
      <c r="QJP57" s="27" t="e">
        <f>QJP56/Справочно!QJO$5*1000000</f>
        <v>#DIV/0!</v>
      </c>
      <c r="QJQ57" s="27" t="e">
        <f>QJQ56/Справочно!QJP$5*1000000</f>
        <v>#DIV/0!</v>
      </c>
      <c r="QJR57" s="27" t="e">
        <f>QJR56/Справочно!QJQ$5*1000000</f>
        <v>#DIV/0!</v>
      </c>
      <c r="QJS57" s="27" t="e">
        <f>QJS56/Справочно!QJR$5*1000000</f>
        <v>#DIV/0!</v>
      </c>
      <c r="QJT57" s="27" t="e">
        <f>QJT56/Справочно!QJS$5*1000000</f>
        <v>#DIV/0!</v>
      </c>
      <c r="QJU57" s="27" t="e">
        <f>QJU56/Справочно!QJT$5*1000000</f>
        <v>#DIV/0!</v>
      </c>
      <c r="QJV57" s="27" t="e">
        <f>QJV56/Справочно!QJU$5*1000000</f>
        <v>#DIV/0!</v>
      </c>
      <c r="QJW57" s="27" t="e">
        <f>QJW56/Справочно!QJV$5*1000000</f>
        <v>#DIV/0!</v>
      </c>
      <c r="QJX57" s="27" t="e">
        <f>QJX56/Справочно!QJW$5*1000000</f>
        <v>#DIV/0!</v>
      </c>
      <c r="QJY57" s="27" t="e">
        <f>QJY56/Справочно!QJX$5*1000000</f>
        <v>#DIV/0!</v>
      </c>
      <c r="QJZ57" s="27" t="e">
        <f>QJZ56/Справочно!QJY$5*1000000</f>
        <v>#DIV/0!</v>
      </c>
      <c r="QKA57" s="27" t="e">
        <f>QKA56/Справочно!QJZ$5*1000000</f>
        <v>#DIV/0!</v>
      </c>
      <c r="QKB57" s="27" t="e">
        <f>QKB56/Справочно!QKA$5*1000000</f>
        <v>#DIV/0!</v>
      </c>
      <c r="QKC57" s="27" t="e">
        <f>QKC56/Справочно!QKB$5*1000000</f>
        <v>#DIV/0!</v>
      </c>
      <c r="QKD57" s="27" t="e">
        <f>QKD56/Справочно!QKC$5*1000000</f>
        <v>#DIV/0!</v>
      </c>
      <c r="QKE57" s="27" t="e">
        <f>QKE56/Справочно!QKD$5*1000000</f>
        <v>#DIV/0!</v>
      </c>
      <c r="QKF57" s="27" t="e">
        <f>QKF56/Справочно!QKE$5*1000000</f>
        <v>#DIV/0!</v>
      </c>
      <c r="QKG57" s="27" t="e">
        <f>QKG56/Справочно!QKF$5*1000000</f>
        <v>#DIV/0!</v>
      </c>
      <c r="QKH57" s="27" t="e">
        <f>QKH56/Справочно!QKG$5*1000000</f>
        <v>#DIV/0!</v>
      </c>
      <c r="QKI57" s="27" t="e">
        <f>QKI56/Справочно!QKH$5*1000000</f>
        <v>#DIV/0!</v>
      </c>
      <c r="QKJ57" s="27" t="e">
        <f>QKJ56/Справочно!QKI$5*1000000</f>
        <v>#DIV/0!</v>
      </c>
      <c r="QKK57" s="27" t="e">
        <f>QKK56/Справочно!QKJ$5*1000000</f>
        <v>#DIV/0!</v>
      </c>
      <c r="QKL57" s="27" t="e">
        <f>QKL56/Справочно!QKK$5*1000000</f>
        <v>#DIV/0!</v>
      </c>
      <c r="QKM57" s="27" t="e">
        <f>QKM56/Справочно!QKL$5*1000000</f>
        <v>#DIV/0!</v>
      </c>
      <c r="QKN57" s="27" t="e">
        <f>QKN56/Справочно!QKM$5*1000000</f>
        <v>#DIV/0!</v>
      </c>
      <c r="QKO57" s="27" t="e">
        <f>QKO56/Справочно!QKN$5*1000000</f>
        <v>#DIV/0!</v>
      </c>
      <c r="QKP57" s="27" t="e">
        <f>QKP56/Справочно!QKO$5*1000000</f>
        <v>#DIV/0!</v>
      </c>
      <c r="QKQ57" s="27" t="e">
        <f>QKQ56/Справочно!QKP$5*1000000</f>
        <v>#DIV/0!</v>
      </c>
      <c r="QKR57" s="27" t="e">
        <f>QKR56/Справочно!QKQ$5*1000000</f>
        <v>#DIV/0!</v>
      </c>
      <c r="QKS57" s="27" t="e">
        <f>QKS56/Справочно!QKR$5*1000000</f>
        <v>#DIV/0!</v>
      </c>
      <c r="QKT57" s="27" t="e">
        <f>QKT56/Справочно!QKS$5*1000000</f>
        <v>#DIV/0!</v>
      </c>
      <c r="QKU57" s="27" t="e">
        <f>QKU56/Справочно!QKT$5*1000000</f>
        <v>#DIV/0!</v>
      </c>
      <c r="QKV57" s="27" t="e">
        <f>QKV56/Справочно!QKU$5*1000000</f>
        <v>#DIV/0!</v>
      </c>
      <c r="QKW57" s="27" t="e">
        <f>QKW56/Справочно!QKV$5*1000000</f>
        <v>#DIV/0!</v>
      </c>
      <c r="QKX57" s="27" t="e">
        <f>QKX56/Справочно!QKW$5*1000000</f>
        <v>#DIV/0!</v>
      </c>
      <c r="QKY57" s="27" t="e">
        <f>QKY56/Справочно!QKX$5*1000000</f>
        <v>#DIV/0!</v>
      </c>
      <c r="QKZ57" s="27" t="e">
        <f>QKZ56/Справочно!QKY$5*1000000</f>
        <v>#DIV/0!</v>
      </c>
      <c r="QLA57" s="27" t="e">
        <f>QLA56/Справочно!QKZ$5*1000000</f>
        <v>#DIV/0!</v>
      </c>
      <c r="QLB57" s="27" t="e">
        <f>QLB56/Справочно!QLA$5*1000000</f>
        <v>#DIV/0!</v>
      </c>
      <c r="QLC57" s="27" t="e">
        <f>QLC56/Справочно!QLB$5*1000000</f>
        <v>#DIV/0!</v>
      </c>
      <c r="QLD57" s="27" t="e">
        <f>QLD56/Справочно!QLC$5*1000000</f>
        <v>#DIV/0!</v>
      </c>
      <c r="QLE57" s="27" t="e">
        <f>QLE56/Справочно!QLD$5*1000000</f>
        <v>#DIV/0!</v>
      </c>
      <c r="QLF57" s="27" t="e">
        <f>QLF56/Справочно!QLE$5*1000000</f>
        <v>#DIV/0!</v>
      </c>
      <c r="QLG57" s="27" t="e">
        <f>QLG56/Справочно!QLF$5*1000000</f>
        <v>#DIV/0!</v>
      </c>
      <c r="QLH57" s="27" t="e">
        <f>QLH56/Справочно!QLG$5*1000000</f>
        <v>#DIV/0!</v>
      </c>
      <c r="QLI57" s="27" t="e">
        <f>QLI56/Справочно!QLH$5*1000000</f>
        <v>#DIV/0!</v>
      </c>
      <c r="QLJ57" s="27" t="e">
        <f>QLJ56/Справочно!QLI$5*1000000</f>
        <v>#DIV/0!</v>
      </c>
      <c r="QLK57" s="27" t="e">
        <f>QLK56/Справочно!QLJ$5*1000000</f>
        <v>#DIV/0!</v>
      </c>
      <c r="QLL57" s="27" t="e">
        <f>QLL56/Справочно!QLK$5*1000000</f>
        <v>#DIV/0!</v>
      </c>
      <c r="QLM57" s="27" t="e">
        <f>QLM56/Справочно!QLL$5*1000000</f>
        <v>#DIV/0!</v>
      </c>
      <c r="QLN57" s="27" t="e">
        <f>QLN56/Справочно!QLM$5*1000000</f>
        <v>#DIV/0!</v>
      </c>
      <c r="QLO57" s="27" t="e">
        <f>QLO56/Справочно!QLN$5*1000000</f>
        <v>#DIV/0!</v>
      </c>
      <c r="QLP57" s="27" t="e">
        <f>QLP56/Справочно!QLO$5*1000000</f>
        <v>#DIV/0!</v>
      </c>
      <c r="QLQ57" s="27" t="e">
        <f>QLQ56/Справочно!QLP$5*1000000</f>
        <v>#DIV/0!</v>
      </c>
      <c r="QLR57" s="27" t="e">
        <f>QLR56/Справочно!QLQ$5*1000000</f>
        <v>#DIV/0!</v>
      </c>
      <c r="QLS57" s="27" t="e">
        <f>QLS56/Справочно!QLR$5*1000000</f>
        <v>#DIV/0!</v>
      </c>
      <c r="QLT57" s="27" t="e">
        <f>QLT56/Справочно!QLS$5*1000000</f>
        <v>#DIV/0!</v>
      </c>
      <c r="QLU57" s="27" t="e">
        <f>QLU56/Справочно!QLT$5*1000000</f>
        <v>#DIV/0!</v>
      </c>
      <c r="QLV57" s="27" t="e">
        <f>QLV56/Справочно!QLU$5*1000000</f>
        <v>#DIV/0!</v>
      </c>
      <c r="QLW57" s="27" t="e">
        <f>QLW56/Справочно!QLV$5*1000000</f>
        <v>#DIV/0!</v>
      </c>
      <c r="QLX57" s="27" t="e">
        <f>QLX56/Справочно!QLW$5*1000000</f>
        <v>#DIV/0!</v>
      </c>
      <c r="QLY57" s="27" t="e">
        <f>QLY56/Справочно!QLX$5*1000000</f>
        <v>#DIV/0!</v>
      </c>
      <c r="QLZ57" s="27" t="e">
        <f>QLZ56/Справочно!QLY$5*1000000</f>
        <v>#DIV/0!</v>
      </c>
      <c r="QMA57" s="27" t="e">
        <f>QMA56/Справочно!QLZ$5*1000000</f>
        <v>#DIV/0!</v>
      </c>
      <c r="QMB57" s="27" t="e">
        <f>QMB56/Справочно!QMA$5*1000000</f>
        <v>#DIV/0!</v>
      </c>
      <c r="QMC57" s="27" t="e">
        <f>QMC56/Справочно!QMB$5*1000000</f>
        <v>#DIV/0!</v>
      </c>
      <c r="QMD57" s="27" t="e">
        <f>QMD56/Справочно!QMC$5*1000000</f>
        <v>#DIV/0!</v>
      </c>
      <c r="QME57" s="27" t="e">
        <f>QME56/Справочно!QMD$5*1000000</f>
        <v>#DIV/0!</v>
      </c>
      <c r="QMF57" s="27" t="e">
        <f>QMF56/Справочно!QME$5*1000000</f>
        <v>#DIV/0!</v>
      </c>
      <c r="QMG57" s="27" t="e">
        <f>QMG56/Справочно!QMF$5*1000000</f>
        <v>#DIV/0!</v>
      </c>
      <c r="QMH57" s="27" t="e">
        <f>QMH56/Справочно!QMG$5*1000000</f>
        <v>#DIV/0!</v>
      </c>
      <c r="QMI57" s="27" t="e">
        <f>QMI56/Справочно!QMH$5*1000000</f>
        <v>#DIV/0!</v>
      </c>
      <c r="QMJ57" s="27" t="e">
        <f>QMJ56/Справочно!QMI$5*1000000</f>
        <v>#DIV/0!</v>
      </c>
      <c r="QMK57" s="27" t="e">
        <f>QMK56/Справочно!QMJ$5*1000000</f>
        <v>#DIV/0!</v>
      </c>
      <c r="QML57" s="27" t="e">
        <f>QML56/Справочно!QMK$5*1000000</f>
        <v>#DIV/0!</v>
      </c>
      <c r="QMM57" s="27" t="e">
        <f>QMM56/Справочно!QML$5*1000000</f>
        <v>#DIV/0!</v>
      </c>
      <c r="QMN57" s="27" t="e">
        <f>QMN56/Справочно!QMM$5*1000000</f>
        <v>#DIV/0!</v>
      </c>
      <c r="QMO57" s="27" t="e">
        <f>QMO56/Справочно!QMN$5*1000000</f>
        <v>#DIV/0!</v>
      </c>
      <c r="QMP57" s="27" t="e">
        <f>QMP56/Справочно!QMO$5*1000000</f>
        <v>#DIV/0!</v>
      </c>
      <c r="QMQ57" s="27" t="e">
        <f>QMQ56/Справочно!QMP$5*1000000</f>
        <v>#DIV/0!</v>
      </c>
      <c r="QMR57" s="27" t="e">
        <f>QMR56/Справочно!QMQ$5*1000000</f>
        <v>#DIV/0!</v>
      </c>
      <c r="QMS57" s="27" t="e">
        <f>QMS56/Справочно!QMR$5*1000000</f>
        <v>#DIV/0!</v>
      </c>
      <c r="QMT57" s="27" t="e">
        <f>QMT56/Справочно!QMS$5*1000000</f>
        <v>#DIV/0!</v>
      </c>
      <c r="QMU57" s="27" t="e">
        <f>QMU56/Справочно!QMT$5*1000000</f>
        <v>#DIV/0!</v>
      </c>
      <c r="QMV57" s="27" t="e">
        <f>QMV56/Справочно!QMU$5*1000000</f>
        <v>#DIV/0!</v>
      </c>
      <c r="QMW57" s="27" t="e">
        <f>QMW56/Справочно!QMV$5*1000000</f>
        <v>#DIV/0!</v>
      </c>
      <c r="QMX57" s="27" t="e">
        <f>QMX56/Справочно!QMW$5*1000000</f>
        <v>#DIV/0!</v>
      </c>
      <c r="QMY57" s="27" t="e">
        <f>QMY56/Справочно!QMX$5*1000000</f>
        <v>#DIV/0!</v>
      </c>
      <c r="QMZ57" s="27" t="e">
        <f>QMZ56/Справочно!QMY$5*1000000</f>
        <v>#DIV/0!</v>
      </c>
      <c r="QNA57" s="27" t="e">
        <f>QNA56/Справочно!QMZ$5*1000000</f>
        <v>#DIV/0!</v>
      </c>
      <c r="QNB57" s="27" t="e">
        <f>QNB56/Справочно!QNA$5*1000000</f>
        <v>#DIV/0!</v>
      </c>
      <c r="QNC57" s="27" t="e">
        <f>QNC56/Справочно!QNB$5*1000000</f>
        <v>#DIV/0!</v>
      </c>
      <c r="QND57" s="27" t="e">
        <f>QND56/Справочно!QNC$5*1000000</f>
        <v>#DIV/0!</v>
      </c>
      <c r="QNE57" s="27" t="e">
        <f>QNE56/Справочно!QND$5*1000000</f>
        <v>#DIV/0!</v>
      </c>
      <c r="QNF57" s="27" t="e">
        <f>QNF56/Справочно!QNE$5*1000000</f>
        <v>#DIV/0!</v>
      </c>
      <c r="QNG57" s="27" t="e">
        <f>QNG56/Справочно!QNF$5*1000000</f>
        <v>#DIV/0!</v>
      </c>
      <c r="QNH57" s="27" t="e">
        <f>QNH56/Справочно!QNG$5*1000000</f>
        <v>#DIV/0!</v>
      </c>
      <c r="QNI57" s="27" t="e">
        <f>QNI56/Справочно!QNH$5*1000000</f>
        <v>#DIV/0!</v>
      </c>
      <c r="QNJ57" s="27" t="e">
        <f>QNJ56/Справочно!QNI$5*1000000</f>
        <v>#DIV/0!</v>
      </c>
      <c r="QNK57" s="27" t="e">
        <f>QNK56/Справочно!QNJ$5*1000000</f>
        <v>#DIV/0!</v>
      </c>
      <c r="QNL57" s="27" t="e">
        <f>QNL56/Справочно!QNK$5*1000000</f>
        <v>#DIV/0!</v>
      </c>
      <c r="QNM57" s="27" t="e">
        <f>QNM56/Справочно!QNL$5*1000000</f>
        <v>#DIV/0!</v>
      </c>
      <c r="QNN57" s="27" t="e">
        <f>QNN56/Справочно!QNM$5*1000000</f>
        <v>#DIV/0!</v>
      </c>
      <c r="QNO57" s="27" t="e">
        <f>QNO56/Справочно!QNN$5*1000000</f>
        <v>#DIV/0!</v>
      </c>
      <c r="QNP57" s="27" t="e">
        <f>QNP56/Справочно!QNO$5*1000000</f>
        <v>#DIV/0!</v>
      </c>
      <c r="QNQ57" s="27" t="e">
        <f>QNQ56/Справочно!QNP$5*1000000</f>
        <v>#DIV/0!</v>
      </c>
      <c r="QNR57" s="27" t="e">
        <f>QNR56/Справочно!QNQ$5*1000000</f>
        <v>#DIV/0!</v>
      </c>
      <c r="QNS57" s="27" t="e">
        <f>QNS56/Справочно!QNR$5*1000000</f>
        <v>#DIV/0!</v>
      </c>
      <c r="QNT57" s="27" t="e">
        <f>QNT56/Справочно!QNS$5*1000000</f>
        <v>#DIV/0!</v>
      </c>
      <c r="QNU57" s="27" t="e">
        <f>QNU56/Справочно!QNT$5*1000000</f>
        <v>#DIV/0!</v>
      </c>
      <c r="QNV57" s="27" t="e">
        <f>QNV56/Справочно!QNU$5*1000000</f>
        <v>#DIV/0!</v>
      </c>
      <c r="QNW57" s="27" t="e">
        <f>QNW56/Справочно!QNV$5*1000000</f>
        <v>#DIV/0!</v>
      </c>
      <c r="QNX57" s="27" t="e">
        <f>QNX56/Справочно!QNW$5*1000000</f>
        <v>#DIV/0!</v>
      </c>
      <c r="QNY57" s="27" t="e">
        <f>QNY56/Справочно!QNX$5*1000000</f>
        <v>#DIV/0!</v>
      </c>
      <c r="QNZ57" s="27" t="e">
        <f>QNZ56/Справочно!QNY$5*1000000</f>
        <v>#DIV/0!</v>
      </c>
      <c r="QOA57" s="27" t="e">
        <f>QOA56/Справочно!QNZ$5*1000000</f>
        <v>#DIV/0!</v>
      </c>
      <c r="QOB57" s="27" t="e">
        <f>QOB56/Справочно!QOA$5*1000000</f>
        <v>#DIV/0!</v>
      </c>
      <c r="QOC57" s="27" t="e">
        <f>QOC56/Справочно!QOB$5*1000000</f>
        <v>#DIV/0!</v>
      </c>
      <c r="QOD57" s="27" t="e">
        <f>QOD56/Справочно!QOC$5*1000000</f>
        <v>#DIV/0!</v>
      </c>
      <c r="QOE57" s="27" t="e">
        <f>QOE56/Справочно!QOD$5*1000000</f>
        <v>#DIV/0!</v>
      </c>
      <c r="QOF57" s="27" t="e">
        <f>QOF56/Справочно!QOE$5*1000000</f>
        <v>#DIV/0!</v>
      </c>
      <c r="QOG57" s="27" t="e">
        <f>QOG56/Справочно!QOF$5*1000000</f>
        <v>#DIV/0!</v>
      </c>
      <c r="QOH57" s="27" t="e">
        <f>QOH56/Справочно!QOG$5*1000000</f>
        <v>#DIV/0!</v>
      </c>
      <c r="QOI57" s="27" t="e">
        <f>QOI56/Справочно!QOH$5*1000000</f>
        <v>#DIV/0!</v>
      </c>
      <c r="QOJ57" s="27" t="e">
        <f>QOJ56/Справочно!QOI$5*1000000</f>
        <v>#DIV/0!</v>
      </c>
      <c r="QOK57" s="27" t="e">
        <f>QOK56/Справочно!QOJ$5*1000000</f>
        <v>#DIV/0!</v>
      </c>
      <c r="QOL57" s="27" t="e">
        <f>QOL56/Справочно!QOK$5*1000000</f>
        <v>#DIV/0!</v>
      </c>
      <c r="QOM57" s="27" t="e">
        <f>QOM56/Справочно!QOL$5*1000000</f>
        <v>#DIV/0!</v>
      </c>
      <c r="QON57" s="27" t="e">
        <f>QON56/Справочно!QOM$5*1000000</f>
        <v>#DIV/0!</v>
      </c>
      <c r="QOO57" s="27" t="e">
        <f>QOO56/Справочно!QON$5*1000000</f>
        <v>#DIV/0!</v>
      </c>
      <c r="QOP57" s="27" t="e">
        <f>QOP56/Справочно!QOO$5*1000000</f>
        <v>#DIV/0!</v>
      </c>
      <c r="QOQ57" s="27" t="e">
        <f>QOQ56/Справочно!QOP$5*1000000</f>
        <v>#DIV/0!</v>
      </c>
      <c r="QOR57" s="27" t="e">
        <f>QOR56/Справочно!QOQ$5*1000000</f>
        <v>#DIV/0!</v>
      </c>
      <c r="QOS57" s="27" t="e">
        <f>QOS56/Справочно!QOR$5*1000000</f>
        <v>#DIV/0!</v>
      </c>
      <c r="QOT57" s="27" t="e">
        <f>QOT56/Справочно!QOS$5*1000000</f>
        <v>#DIV/0!</v>
      </c>
      <c r="QOU57" s="27" t="e">
        <f>QOU56/Справочно!QOT$5*1000000</f>
        <v>#DIV/0!</v>
      </c>
      <c r="QOV57" s="27" t="e">
        <f>QOV56/Справочно!QOU$5*1000000</f>
        <v>#DIV/0!</v>
      </c>
      <c r="QOW57" s="27" t="e">
        <f>QOW56/Справочно!QOV$5*1000000</f>
        <v>#DIV/0!</v>
      </c>
      <c r="QOX57" s="27" t="e">
        <f>QOX56/Справочно!QOW$5*1000000</f>
        <v>#DIV/0!</v>
      </c>
      <c r="QOY57" s="27" t="e">
        <f>QOY56/Справочно!QOX$5*1000000</f>
        <v>#DIV/0!</v>
      </c>
      <c r="QOZ57" s="27" t="e">
        <f>QOZ56/Справочно!QOY$5*1000000</f>
        <v>#DIV/0!</v>
      </c>
      <c r="QPA57" s="27" t="e">
        <f>QPA56/Справочно!QOZ$5*1000000</f>
        <v>#DIV/0!</v>
      </c>
      <c r="QPB57" s="27" t="e">
        <f>QPB56/Справочно!QPA$5*1000000</f>
        <v>#DIV/0!</v>
      </c>
      <c r="QPC57" s="27" t="e">
        <f>QPC56/Справочно!QPB$5*1000000</f>
        <v>#DIV/0!</v>
      </c>
      <c r="QPD57" s="27" t="e">
        <f>QPD56/Справочно!QPC$5*1000000</f>
        <v>#DIV/0!</v>
      </c>
      <c r="QPE57" s="27" t="e">
        <f>QPE56/Справочно!QPD$5*1000000</f>
        <v>#DIV/0!</v>
      </c>
      <c r="QPF57" s="27" t="e">
        <f>QPF56/Справочно!QPE$5*1000000</f>
        <v>#DIV/0!</v>
      </c>
      <c r="QPG57" s="27" t="e">
        <f>QPG56/Справочно!QPF$5*1000000</f>
        <v>#DIV/0!</v>
      </c>
      <c r="QPH57" s="27" t="e">
        <f>QPH56/Справочно!QPG$5*1000000</f>
        <v>#DIV/0!</v>
      </c>
      <c r="QPI57" s="27" t="e">
        <f>QPI56/Справочно!QPH$5*1000000</f>
        <v>#DIV/0!</v>
      </c>
      <c r="QPJ57" s="27" t="e">
        <f>QPJ56/Справочно!QPI$5*1000000</f>
        <v>#DIV/0!</v>
      </c>
      <c r="QPK57" s="27" t="e">
        <f>QPK56/Справочно!QPJ$5*1000000</f>
        <v>#DIV/0!</v>
      </c>
      <c r="QPL57" s="27" t="e">
        <f>QPL56/Справочно!QPK$5*1000000</f>
        <v>#DIV/0!</v>
      </c>
      <c r="QPM57" s="27" t="e">
        <f>QPM56/Справочно!QPL$5*1000000</f>
        <v>#DIV/0!</v>
      </c>
      <c r="QPN57" s="27" t="e">
        <f>QPN56/Справочно!QPM$5*1000000</f>
        <v>#DIV/0!</v>
      </c>
      <c r="QPO57" s="27" t="e">
        <f>QPO56/Справочно!QPN$5*1000000</f>
        <v>#DIV/0!</v>
      </c>
      <c r="QPP57" s="27" t="e">
        <f>QPP56/Справочно!QPO$5*1000000</f>
        <v>#DIV/0!</v>
      </c>
      <c r="QPQ57" s="27" t="e">
        <f>QPQ56/Справочно!QPP$5*1000000</f>
        <v>#DIV/0!</v>
      </c>
      <c r="QPR57" s="27" t="e">
        <f>QPR56/Справочно!QPQ$5*1000000</f>
        <v>#DIV/0!</v>
      </c>
      <c r="QPS57" s="27" t="e">
        <f>QPS56/Справочно!QPR$5*1000000</f>
        <v>#DIV/0!</v>
      </c>
      <c r="QPT57" s="27" t="e">
        <f>QPT56/Справочно!QPS$5*1000000</f>
        <v>#DIV/0!</v>
      </c>
      <c r="QPU57" s="27" t="e">
        <f>QPU56/Справочно!QPT$5*1000000</f>
        <v>#DIV/0!</v>
      </c>
      <c r="QPV57" s="27" t="e">
        <f>QPV56/Справочно!QPU$5*1000000</f>
        <v>#DIV/0!</v>
      </c>
      <c r="QPW57" s="27" t="e">
        <f>QPW56/Справочно!QPV$5*1000000</f>
        <v>#DIV/0!</v>
      </c>
      <c r="QPX57" s="27" t="e">
        <f>QPX56/Справочно!QPW$5*1000000</f>
        <v>#DIV/0!</v>
      </c>
      <c r="QPY57" s="27" t="e">
        <f>QPY56/Справочно!QPX$5*1000000</f>
        <v>#DIV/0!</v>
      </c>
      <c r="QPZ57" s="27" t="e">
        <f>QPZ56/Справочно!QPY$5*1000000</f>
        <v>#DIV/0!</v>
      </c>
      <c r="QQA57" s="27" t="e">
        <f>QQA56/Справочно!QPZ$5*1000000</f>
        <v>#DIV/0!</v>
      </c>
      <c r="QQB57" s="27" t="e">
        <f>QQB56/Справочно!QQA$5*1000000</f>
        <v>#DIV/0!</v>
      </c>
      <c r="QQC57" s="27" t="e">
        <f>QQC56/Справочно!QQB$5*1000000</f>
        <v>#DIV/0!</v>
      </c>
      <c r="QQD57" s="27" t="e">
        <f>QQD56/Справочно!QQC$5*1000000</f>
        <v>#DIV/0!</v>
      </c>
      <c r="QQE57" s="27" t="e">
        <f>QQE56/Справочно!QQD$5*1000000</f>
        <v>#DIV/0!</v>
      </c>
      <c r="QQF57" s="27" t="e">
        <f>QQF56/Справочно!QQE$5*1000000</f>
        <v>#DIV/0!</v>
      </c>
      <c r="QQG57" s="27" t="e">
        <f>QQG56/Справочно!QQF$5*1000000</f>
        <v>#DIV/0!</v>
      </c>
      <c r="QQH57" s="27" t="e">
        <f>QQH56/Справочно!QQG$5*1000000</f>
        <v>#DIV/0!</v>
      </c>
      <c r="QQI57" s="27" t="e">
        <f>QQI56/Справочно!QQH$5*1000000</f>
        <v>#DIV/0!</v>
      </c>
      <c r="QQJ57" s="27" t="e">
        <f>QQJ56/Справочно!QQI$5*1000000</f>
        <v>#DIV/0!</v>
      </c>
      <c r="QQK57" s="27" t="e">
        <f>QQK56/Справочно!QQJ$5*1000000</f>
        <v>#DIV/0!</v>
      </c>
      <c r="QQL57" s="27" t="e">
        <f>QQL56/Справочно!QQK$5*1000000</f>
        <v>#DIV/0!</v>
      </c>
      <c r="QQM57" s="27" t="e">
        <f>QQM56/Справочно!QQL$5*1000000</f>
        <v>#DIV/0!</v>
      </c>
      <c r="QQN57" s="27" t="e">
        <f>QQN56/Справочно!QQM$5*1000000</f>
        <v>#DIV/0!</v>
      </c>
      <c r="QQO57" s="27" t="e">
        <f>QQO56/Справочно!QQN$5*1000000</f>
        <v>#DIV/0!</v>
      </c>
      <c r="QQP57" s="27" t="e">
        <f>QQP56/Справочно!QQO$5*1000000</f>
        <v>#DIV/0!</v>
      </c>
      <c r="QQQ57" s="27" t="e">
        <f>QQQ56/Справочно!QQP$5*1000000</f>
        <v>#DIV/0!</v>
      </c>
      <c r="QQR57" s="27" t="e">
        <f>QQR56/Справочно!QQQ$5*1000000</f>
        <v>#DIV/0!</v>
      </c>
      <c r="QQS57" s="27" t="e">
        <f>QQS56/Справочно!QQR$5*1000000</f>
        <v>#DIV/0!</v>
      </c>
      <c r="QQT57" s="27" t="e">
        <f>QQT56/Справочно!QQS$5*1000000</f>
        <v>#DIV/0!</v>
      </c>
      <c r="QQU57" s="27" t="e">
        <f>QQU56/Справочно!QQT$5*1000000</f>
        <v>#DIV/0!</v>
      </c>
      <c r="QQV57" s="27" t="e">
        <f>QQV56/Справочно!QQU$5*1000000</f>
        <v>#DIV/0!</v>
      </c>
      <c r="QQW57" s="27" t="e">
        <f>QQW56/Справочно!QQV$5*1000000</f>
        <v>#DIV/0!</v>
      </c>
      <c r="QQX57" s="27" t="e">
        <f>QQX56/Справочно!QQW$5*1000000</f>
        <v>#DIV/0!</v>
      </c>
      <c r="QQY57" s="27" t="e">
        <f>QQY56/Справочно!QQX$5*1000000</f>
        <v>#DIV/0!</v>
      </c>
      <c r="QQZ57" s="27" t="e">
        <f>QQZ56/Справочно!QQY$5*1000000</f>
        <v>#DIV/0!</v>
      </c>
      <c r="QRA57" s="27" t="e">
        <f>QRA56/Справочно!QQZ$5*1000000</f>
        <v>#DIV/0!</v>
      </c>
      <c r="QRB57" s="27" t="e">
        <f>QRB56/Справочно!QRA$5*1000000</f>
        <v>#DIV/0!</v>
      </c>
      <c r="QRC57" s="27" t="e">
        <f>QRC56/Справочно!QRB$5*1000000</f>
        <v>#DIV/0!</v>
      </c>
      <c r="QRD57" s="27" t="e">
        <f>QRD56/Справочно!QRC$5*1000000</f>
        <v>#DIV/0!</v>
      </c>
      <c r="QRE57" s="27" t="e">
        <f>QRE56/Справочно!QRD$5*1000000</f>
        <v>#DIV/0!</v>
      </c>
      <c r="QRF57" s="27" t="e">
        <f>QRF56/Справочно!QRE$5*1000000</f>
        <v>#DIV/0!</v>
      </c>
      <c r="QRG57" s="27" t="e">
        <f>QRG56/Справочно!QRF$5*1000000</f>
        <v>#DIV/0!</v>
      </c>
      <c r="QRH57" s="27" t="e">
        <f>QRH56/Справочно!QRG$5*1000000</f>
        <v>#DIV/0!</v>
      </c>
      <c r="QRI57" s="27" t="e">
        <f>QRI56/Справочно!QRH$5*1000000</f>
        <v>#DIV/0!</v>
      </c>
      <c r="QRJ57" s="27" t="e">
        <f>QRJ56/Справочно!QRI$5*1000000</f>
        <v>#DIV/0!</v>
      </c>
      <c r="QRK57" s="27" t="e">
        <f>QRK56/Справочно!QRJ$5*1000000</f>
        <v>#DIV/0!</v>
      </c>
      <c r="QRL57" s="27" t="e">
        <f>QRL56/Справочно!QRK$5*1000000</f>
        <v>#DIV/0!</v>
      </c>
      <c r="QRM57" s="27" t="e">
        <f>QRM56/Справочно!QRL$5*1000000</f>
        <v>#DIV/0!</v>
      </c>
      <c r="QRN57" s="27" t="e">
        <f>QRN56/Справочно!QRM$5*1000000</f>
        <v>#DIV/0!</v>
      </c>
      <c r="QRO57" s="27" t="e">
        <f>QRO56/Справочно!QRN$5*1000000</f>
        <v>#DIV/0!</v>
      </c>
      <c r="QRP57" s="27" t="e">
        <f>QRP56/Справочно!QRO$5*1000000</f>
        <v>#DIV/0!</v>
      </c>
      <c r="QRQ57" s="27" t="e">
        <f>QRQ56/Справочно!QRP$5*1000000</f>
        <v>#DIV/0!</v>
      </c>
      <c r="QRR57" s="27" t="e">
        <f>QRR56/Справочно!QRQ$5*1000000</f>
        <v>#DIV/0!</v>
      </c>
      <c r="QRS57" s="27" t="e">
        <f>QRS56/Справочно!QRR$5*1000000</f>
        <v>#DIV/0!</v>
      </c>
      <c r="QRT57" s="27" t="e">
        <f>QRT56/Справочно!QRS$5*1000000</f>
        <v>#DIV/0!</v>
      </c>
      <c r="QRU57" s="27" t="e">
        <f>QRU56/Справочно!QRT$5*1000000</f>
        <v>#DIV/0!</v>
      </c>
      <c r="QRV57" s="27" t="e">
        <f>QRV56/Справочно!QRU$5*1000000</f>
        <v>#DIV/0!</v>
      </c>
      <c r="QRW57" s="27" t="e">
        <f>QRW56/Справочно!QRV$5*1000000</f>
        <v>#DIV/0!</v>
      </c>
      <c r="QRX57" s="27" t="e">
        <f>QRX56/Справочно!QRW$5*1000000</f>
        <v>#DIV/0!</v>
      </c>
      <c r="QRY57" s="27" t="e">
        <f>QRY56/Справочно!QRX$5*1000000</f>
        <v>#DIV/0!</v>
      </c>
      <c r="QRZ57" s="27" t="e">
        <f>QRZ56/Справочно!QRY$5*1000000</f>
        <v>#DIV/0!</v>
      </c>
      <c r="QSA57" s="27" t="e">
        <f>QSA56/Справочно!QRZ$5*1000000</f>
        <v>#DIV/0!</v>
      </c>
      <c r="QSB57" s="27" t="e">
        <f>QSB56/Справочно!QSA$5*1000000</f>
        <v>#DIV/0!</v>
      </c>
      <c r="QSC57" s="27" t="e">
        <f>QSC56/Справочно!QSB$5*1000000</f>
        <v>#DIV/0!</v>
      </c>
      <c r="QSD57" s="27" t="e">
        <f>QSD56/Справочно!QSC$5*1000000</f>
        <v>#DIV/0!</v>
      </c>
      <c r="QSE57" s="27" t="e">
        <f>QSE56/Справочно!QSD$5*1000000</f>
        <v>#DIV/0!</v>
      </c>
      <c r="QSF57" s="27" t="e">
        <f>QSF56/Справочно!QSE$5*1000000</f>
        <v>#DIV/0!</v>
      </c>
      <c r="QSG57" s="27" t="e">
        <f>QSG56/Справочно!QSF$5*1000000</f>
        <v>#DIV/0!</v>
      </c>
      <c r="QSH57" s="27" t="e">
        <f>QSH56/Справочно!QSG$5*1000000</f>
        <v>#DIV/0!</v>
      </c>
      <c r="QSI57" s="27" t="e">
        <f>QSI56/Справочно!QSH$5*1000000</f>
        <v>#DIV/0!</v>
      </c>
      <c r="QSJ57" s="27" t="e">
        <f>QSJ56/Справочно!QSI$5*1000000</f>
        <v>#DIV/0!</v>
      </c>
      <c r="QSK57" s="27" t="e">
        <f>QSK56/Справочно!QSJ$5*1000000</f>
        <v>#DIV/0!</v>
      </c>
      <c r="QSL57" s="27" t="e">
        <f>QSL56/Справочно!QSK$5*1000000</f>
        <v>#DIV/0!</v>
      </c>
      <c r="QSM57" s="27" t="e">
        <f>QSM56/Справочно!QSL$5*1000000</f>
        <v>#DIV/0!</v>
      </c>
      <c r="QSN57" s="27" t="e">
        <f>QSN56/Справочно!QSM$5*1000000</f>
        <v>#DIV/0!</v>
      </c>
      <c r="QSO57" s="27" t="e">
        <f>QSO56/Справочно!QSN$5*1000000</f>
        <v>#DIV/0!</v>
      </c>
      <c r="QSP57" s="27" t="e">
        <f>QSP56/Справочно!QSO$5*1000000</f>
        <v>#DIV/0!</v>
      </c>
      <c r="QSQ57" s="27" t="e">
        <f>QSQ56/Справочно!QSP$5*1000000</f>
        <v>#DIV/0!</v>
      </c>
      <c r="QSR57" s="27" t="e">
        <f>QSR56/Справочно!QSQ$5*1000000</f>
        <v>#DIV/0!</v>
      </c>
      <c r="QSS57" s="27" t="e">
        <f>QSS56/Справочно!QSR$5*1000000</f>
        <v>#DIV/0!</v>
      </c>
      <c r="QST57" s="27" t="e">
        <f>QST56/Справочно!QSS$5*1000000</f>
        <v>#DIV/0!</v>
      </c>
      <c r="QSU57" s="27" t="e">
        <f>QSU56/Справочно!QST$5*1000000</f>
        <v>#DIV/0!</v>
      </c>
      <c r="QSV57" s="27" t="e">
        <f>QSV56/Справочно!QSU$5*1000000</f>
        <v>#DIV/0!</v>
      </c>
      <c r="QSW57" s="27" t="e">
        <f>QSW56/Справочно!QSV$5*1000000</f>
        <v>#DIV/0!</v>
      </c>
      <c r="QSX57" s="27" t="e">
        <f>QSX56/Справочно!QSW$5*1000000</f>
        <v>#DIV/0!</v>
      </c>
      <c r="QSY57" s="27" t="e">
        <f>QSY56/Справочно!QSX$5*1000000</f>
        <v>#DIV/0!</v>
      </c>
      <c r="QSZ57" s="27" t="e">
        <f>QSZ56/Справочно!QSY$5*1000000</f>
        <v>#DIV/0!</v>
      </c>
      <c r="QTA57" s="27" t="e">
        <f>QTA56/Справочно!QSZ$5*1000000</f>
        <v>#DIV/0!</v>
      </c>
      <c r="QTB57" s="27" t="e">
        <f>QTB56/Справочно!QTA$5*1000000</f>
        <v>#DIV/0!</v>
      </c>
      <c r="QTC57" s="27" t="e">
        <f>QTC56/Справочно!QTB$5*1000000</f>
        <v>#DIV/0!</v>
      </c>
      <c r="QTD57" s="27" t="e">
        <f>QTD56/Справочно!QTC$5*1000000</f>
        <v>#DIV/0!</v>
      </c>
      <c r="QTE57" s="27" t="e">
        <f>QTE56/Справочно!QTD$5*1000000</f>
        <v>#DIV/0!</v>
      </c>
      <c r="QTF57" s="27" t="e">
        <f>QTF56/Справочно!QTE$5*1000000</f>
        <v>#DIV/0!</v>
      </c>
      <c r="QTG57" s="27" t="e">
        <f>QTG56/Справочно!QTF$5*1000000</f>
        <v>#DIV/0!</v>
      </c>
      <c r="QTH57" s="27" t="e">
        <f>QTH56/Справочно!QTG$5*1000000</f>
        <v>#DIV/0!</v>
      </c>
      <c r="QTI57" s="27" t="e">
        <f>QTI56/Справочно!QTH$5*1000000</f>
        <v>#DIV/0!</v>
      </c>
      <c r="QTJ57" s="27" t="e">
        <f>QTJ56/Справочно!QTI$5*1000000</f>
        <v>#DIV/0!</v>
      </c>
      <c r="QTK57" s="27" t="e">
        <f>QTK56/Справочно!QTJ$5*1000000</f>
        <v>#DIV/0!</v>
      </c>
      <c r="QTL57" s="27" t="e">
        <f>QTL56/Справочно!QTK$5*1000000</f>
        <v>#DIV/0!</v>
      </c>
      <c r="QTM57" s="27" t="e">
        <f>QTM56/Справочно!QTL$5*1000000</f>
        <v>#DIV/0!</v>
      </c>
      <c r="QTN57" s="27" t="e">
        <f>QTN56/Справочно!QTM$5*1000000</f>
        <v>#DIV/0!</v>
      </c>
      <c r="QTO57" s="27" t="e">
        <f>QTO56/Справочно!QTN$5*1000000</f>
        <v>#DIV/0!</v>
      </c>
      <c r="QTP57" s="27" t="e">
        <f>QTP56/Справочно!QTO$5*1000000</f>
        <v>#DIV/0!</v>
      </c>
      <c r="QTQ57" s="27" t="e">
        <f>QTQ56/Справочно!QTP$5*1000000</f>
        <v>#DIV/0!</v>
      </c>
      <c r="QTR57" s="27" t="e">
        <f>QTR56/Справочно!QTQ$5*1000000</f>
        <v>#DIV/0!</v>
      </c>
      <c r="QTS57" s="27" t="e">
        <f>QTS56/Справочно!QTR$5*1000000</f>
        <v>#DIV/0!</v>
      </c>
      <c r="QTT57" s="27" t="e">
        <f>QTT56/Справочно!QTS$5*1000000</f>
        <v>#DIV/0!</v>
      </c>
      <c r="QTU57" s="27" t="e">
        <f>QTU56/Справочно!QTT$5*1000000</f>
        <v>#DIV/0!</v>
      </c>
      <c r="QTV57" s="27" t="e">
        <f>QTV56/Справочно!QTU$5*1000000</f>
        <v>#DIV/0!</v>
      </c>
      <c r="QTW57" s="27" t="e">
        <f>QTW56/Справочно!QTV$5*1000000</f>
        <v>#DIV/0!</v>
      </c>
      <c r="QTX57" s="27" t="e">
        <f>QTX56/Справочно!QTW$5*1000000</f>
        <v>#DIV/0!</v>
      </c>
      <c r="QTY57" s="27" t="e">
        <f>QTY56/Справочно!QTX$5*1000000</f>
        <v>#DIV/0!</v>
      </c>
      <c r="QTZ57" s="27" t="e">
        <f>QTZ56/Справочно!QTY$5*1000000</f>
        <v>#DIV/0!</v>
      </c>
      <c r="QUA57" s="27" t="e">
        <f>QUA56/Справочно!QTZ$5*1000000</f>
        <v>#DIV/0!</v>
      </c>
      <c r="QUB57" s="27" t="e">
        <f>QUB56/Справочно!QUA$5*1000000</f>
        <v>#DIV/0!</v>
      </c>
      <c r="QUC57" s="27" t="e">
        <f>QUC56/Справочно!QUB$5*1000000</f>
        <v>#DIV/0!</v>
      </c>
      <c r="QUD57" s="27" t="e">
        <f>QUD56/Справочно!QUC$5*1000000</f>
        <v>#DIV/0!</v>
      </c>
      <c r="QUE57" s="27" t="e">
        <f>QUE56/Справочно!QUD$5*1000000</f>
        <v>#DIV/0!</v>
      </c>
      <c r="QUF57" s="27" t="e">
        <f>QUF56/Справочно!QUE$5*1000000</f>
        <v>#DIV/0!</v>
      </c>
      <c r="QUG57" s="27" t="e">
        <f>QUG56/Справочно!QUF$5*1000000</f>
        <v>#DIV/0!</v>
      </c>
      <c r="QUH57" s="27" t="e">
        <f>QUH56/Справочно!QUG$5*1000000</f>
        <v>#DIV/0!</v>
      </c>
      <c r="QUI57" s="27" t="e">
        <f>QUI56/Справочно!QUH$5*1000000</f>
        <v>#DIV/0!</v>
      </c>
      <c r="QUJ57" s="27" t="e">
        <f>QUJ56/Справочно!QUI$5*1000000</f>
        <v>#DIV/0!</v>
      </c>
      <c r="QUK57" s="27" t="e">
        <f>QUK56/Справочно!QUJ$5*1000000</f>
        <v>#DIV/0!</v>
      </c>
      <c r="QUL57" s="27" t="e">
        <f>QUL56/Справочно!QUK$5*1000000</f>
        <v>#DIV/0!</v>
      </c>
      <c r="QUM57" s="27" t="e">
        <f>QUM56/Справочно!QUL$5*1000000</f>
        <v>#DIV/0!</v>
      </c>
      <c r="QUN57" s="27" t="e">
        <f>QUN56/Справочно!QUM$5*1000000</f>
        <v>#DIV/0!</v>
      </c>
      <c r="QUO57" s="27" t="e">
        <f>QUO56/Справочно!QUN$5*1000000</f>
        <v>#DIV/0!</v>
      </c>
      <c r="QUP57" s="27" t="e">
        <f>QUP56/Справочно!QUO$5*1000000</f>
        <v>#DIV/0!</v>
      </c>
      <c r="QUQ57" s="27" t="e">
        <f>QUQ56/Справочно!QUP$5*1000000</f>
        <v>#DIV/0!</v>
      </c>
      <c r="QUR57" s="27" t="e">
        <f>QUR56/Справочно!QUQ$5*1000000</f>
        <v>#DIV/0!</v>
      </c>
      <c r="QUS57" s="27" t="e">
        <f>QUS56/Справочно!QUR$5*1000000</f>
        <v>#DIV/0!</v>
      </c>
      <c r="QUT57" s="27" t="e">
        <f>QUT56/Справочно!QUS$5*1000000</f>
        <v>#DIV/0!</v>
      </c>
      <c r="QUU57" s="27" t="e">
        <f>QUU56/Справочно!QUT$5*1000000</f>
        <v>#DIV/0!</v>
      </c>
      <c r="QUV57" s="27" t="e">
        <f>QUV56/Справочно!QUU$5*1000000</f>
        <v>#DIV/0!</v>
      </c>
      <c r="QUW57" s="27" t="e">
        <f>QUW56/Справочно!QUV$5*1000000</f>
        <v>#DIV/0!</v>
      </c>
      <c r="QUX57" s="27" t="e">
        <f>QUX56/Справочно!QUW$5*1000000</f>
        <v>#DIV/0!</v>
      </c>
      <c r="QUY57" s="27" t="e">
        <f>QUY56/Справочно!QUX$5*1000000</f>
        <v>#DIV/0!</v>
      </c>
      <c r="QUZ57" s="27" t="e">
        <f>QUZ56/Справочно!QUY$5*1000000</f>
        <v>#DIV/0!</v>
      </c>
      <c r="QVA57" s="27" t="e">
        <f>QVA56/Справочно!QUZ$5*1000000</f>
        <v>#DIV/0!</v>
      </c>
      <c r="QVB57" s="27" t="e">
        <f>QVB56/Справочно!QVA$5*1000000</f>
        <v>#DIV/0!</v>
      </c>
      <c r="QVC57" s="27" t="e">
        <f>QVC56/Справочно!QVB$5*1000000</f>
        <v>#DIV/0!</v>
      </c>
      <c r="QVD57" s="27" t="e">
        <f>QVD56/Справочно!QVC$5*1000000</f>
        <v>#DIV/0!</v>
      </c>
      <c r="QVE57" s="27" t="e">
        <f>QVE56/Справочно!QVD$5*1000000</f>
        <v>#DIV/0!</v>
      </c>
      <c r="QVF57" s="27" t="e">
        <f>QVF56/Справочно!QVE$5*1000000</f>
        <v>#DIV/0!</v>
      </c>
      <c r="QVG57" s="27" t="e">
        <f>QVG56/Справочно!QVF$5*1000000</f>
        <v>#DIV/0!</v>
      </c>
      <c r="QVH57" s="27" t="e">
        <f>QVH56/Справочно!QVG$5*1000000</f>
        <v>#DIV/0!</v>
      </c>
      <c r="QVI57" s="27" t="e">
        <f>QVI56/Справочно!QVH$5*1000000</f>
        <v>#DIV/0!</v>
      </c>
      <c r="QVJ57" s="27" t="e">
        <f>QVJ56/Справочно!QVI$5*1000000</f>
        <v>#DIV/0!</v>
      </c>
      <c r="QVK57" s="27" t="e">
        <f>QVK56/Справочно!QVJ$5*1000000</f>
        <v>#DIV/0!</v>
      </c>
      <c r="QVL57" s="27" t="e">
        <f>QVL56/Справочно!QVK$5*1000000</f>
        <v>#DIV/0!</v>
      </c>
      <c r="QVM57" s="27" t="e">
        <f>QVM56/Справочно!QVL$5*1000000</f>
        <v>#DIV/0!</v>
      </c>
      <c r="QVN57" s="27" t="e">
        <f>QVN56/Справочно!QVM$5*1000000</f>
        <v>#DIV/0!</v>
      </c>
      <c r="QVO57" s="27" t="e">
        <f>QVO56/Справочно!QVN$5*1000000</f>
        <v>#DIV/0!</v>
      </c>
      <c r="QVP57" s="27" t="e">
        <f>QVP56/Справочно!QVO$5*1000000</f>
        <v>#DIV/0!</v>
      </c>
      <c r="QVQ57" s="27" t="e">
        <f>QVQ56/Справочно!QVP$5*1000000</f>
        <v>#DIV/0!</v>
      </c>
      <c r="QVR57" s="27" t="e">
        <f>QVR56/Справочно!QVQ$5*1000000</f>
        <v>#DIV/0!</v>
      </c>
      <c r="QVS57" s="27" t="e">
        <f>QVS56/Справочно!QVR$5*1000000</f>
        <v>#DIV/0!</v>
      </c>
      <c r="QVT57" s="27" t="e">
        <f>QVT56/Справочно!QVS$5*1000000</f>
        <v>#DIV/0!</v>
      </c>
      <c r="QVU57" s="27" t="e">
        <f>QVU56/Справочно!QVT$5*1000000</f>
        <v>#DIV/0!</v>
      </c>
      <c r="QVV57" s="27" t="e">
        <f>QVV56/Справочно!QVU$5*1000000</f>
        <v>#DIV/0!</v>
      </c>
      <c r="QVW57" s="27" t="e">
        <f>QVW56/Справочно!QVV$5*1000000</f>
        <v>#DIV/0!</v>
      </c>
      <c r="QVX57" s="27" t="e">
        <f>QVX56/Справочно!QVW$5*1000000</f>
        <v>#DIV/0!</v>
      </c>
      <c r="QVY57" s="27" t="e">
        <f>QVY56/Справочно!QVX$5*1000000</f>
        <v>#DIV/0!</v>
      </c>
      <c r="QVZ57" s="27" t="e">
        <f>QVZ56/Справочно!QVY$5*1000000</f>
        <v>#DIV/0!</v>
      </c>
      <c r="QWA57" s="27" t="e">
        <f>QWA56/Справочно!QVZ$5*1000000</f>
        <v>#DIV/0!</v>
      </c>
      <c r="QWB57" s="27" t="e">
        <f>QWB56/Справочно!QWA$5*1000000</f>
        <v>#DIV/0!</v>
      </c>
      <c r="QWC57" s="27" t="e">
        <f>QWC56/Справочно!QWB$5*1000000</f>
        <v>#DIV/0!</v>
      </c>
      <c r="QWD57" s="27" t="e">
        <f>QWD56/Справочно!QWC$5*1000000</f>
        <v>#DIV/0!</v>
      </c>
      <c r="QWE57" s="27" t="e">
        <f>QWE56/Справочно!QWD$5*1000000</f>
        <v>#DIV/0!</v>
      </c>
      <c r="QWF57" s="27" t="e">
        <f>QWF56/Справочно!QWE$5*1000000</f>
        <v>#DIV/0!</v>
      </c>
      <c r="QWG57" s="27" t="e">
        <f>QWG56/Справочно!QWF$5*1000000</f>
        <v>#DIV/0!</v>
      </c>
      <c r="QWH57" s="27" t="e">
        <f>QWH56/Справочно!QWG$5*1000000</f>
        <v>#DIV/0!</v>
      </c>
      <c r="QWI57" s="27" t="e">
        <f>QWI56/Справочно!QWH$5*1000000</f>
        <v>#DIV/0!</v>
      </c>
      <c r="QWJ57" s="27" t="e">
        <f>QWJ56/Справочно!QWI$5*1000000</f>
        <v>#DIV/0!</v>
      </c>
      <c r="QWK57" s="27" t="e">
        <f>QWK56/Справочно!QWJ$5*1000000</f>
        <v>#DIV/0!</v>
      </c>
      <c r="QWL57" s="27" t="e">
        <f>QWL56/Справочно!QWK$5*1000000</f>
        <v>#DIV/0!</v>
      </c>
      <c r="QWM57" s="27" t="e">
        <f>QWM56/Справочно!QWL$5*1000000</f>
        <v>#DIV/0!</v>
      </c>
      <c r="QWN57" s="27" t="e">
        <f>QWN56/Справочно!QWM$5*1000000</f>
        <v>#DIV/0!</v>
      </c>
      <c r="QWO57" s="27" t="e">
        <f>QWO56/Справочно!QWN$5*1000000</f>
        <v>#DIV/0!</v>
      </c>
      <c r="QWP57" s="27" t="e">
        <f>QWP56/Справочно!QWO$5*1000000</f>
        <v>#DIV/0!</v>
      </c>
      <c r="QWQ57" s="27" t="e">
        <f>QWQ56/Справочно!QWP$5*1000000</f>
        <v>#DIV/0!</v>
      </c>
      <c r="QWR57" s="27" t="e">
        <f>QWR56/Справочно!QWQ$5*1000000</f>
        <v>#DIV/0!</v>
      </c>
      <c r="QWS57" s="27" t="e">
        <f>QWS56/Справочно!QWR$5*1000000</f>
        <v>#DIV/0!</v>
      </c>
      <c r="QWT57" s="27" t="e">
        <f>QWT56/Справочно!QWS$5*1000000</f>
        <v>#DIV/0!</v>
      </c>
      <c r="QWU57" s="27" t="e">
        <f>QWU56/Справочно!QWT$5*1000000</f>
        <v>#DIV/0!</v>
      </c>
      <c r="QWV57" s="27" t="e">
        <f>QWV56/Справочно!QWU$5*1000000</f>
        <v>#DIV/0!</v>
      </c>
      <c r="QWW57" s="27" t="e">
        <f>QWW56/Справочно!QWV$5*1000000</f>
        <v>#DIV/0!</v>
      </c>
      <c r="QWX57" s="27" t="e">
        <f>QWX56/Справочно!QWW$5*1000000</f>
        <v>#DIV/0!</v>
      </c>
      <c r="QWY57" s="27" t="e">
        <f>QWY56/Справочно!QWX$5*1000000</f>
        <v>#DIV/0!</v>
      </c>
      <c r="QWZ57" s="27" t="e">
        <f>QWZ56/Справочно!QWY$5*1000000</f>
        <v>#DIV/0!</v>
      </c>
      <c r="QXA57" s="27" t="e">
        <f>QXA56/Справочно!QWZ$5*1000000</f>
        <v>#DIV/0!</v>
      </c>
      <c r="QXB57" s="27" t="e">
        <f>QXB56/Справочно!QXA$5*1000000</f>
        <v>#DIV/0!</v>
      </c>
      <c r="QXC57" s="27" t="e">
        <f>QXC56/Справочно!QXB$5*1000000</f>
        <v>#DIV/0!</v>
      </c>
      <c r="QXD57" s="27" t="e">
        <f>QXD56/Справочно!QXC$5*1000000</f>
        <v>#DIV/0!</v>
      </c>
      <c r="QXE57" s="27" t="e">
        <f>QXE56/Справочно!QXD$5*1000000</f>
        <v>#DIV/0!</v>
      </c>
      <c r="QXF57" s="27" t="e">
        <f>QXF56/Справочно!QXE$5*1000000</f>
        <v>#DIV/0!</v>
      </c>
      <c r="QXG57" s="27" t="e">
        <f>QXG56/Справочно!QXF$5*1000000</f>
        <v>#DIV/0!</v>
      </c>
      <c r="QXH57" s="27" t="e">
        <f>QXH56/Справочно!QXG$5*1000000</f>
        <v>#DIV/0!</v>
      </c>
      <c r="QXI57" s="27" t="e">
        <f>QXI56/Справочно!QXH$5*1000000</f>
        <v>#DIV/0!</v>
      </c>
      <c r="QXJ57" s="27" t="e">
        <f>QXJ56/Справочно!QXI$5*1000000</f>
        <v>#DIV/0!</v>
      </c>
      <c r="QXK57" s="27" t="e">
        <f>QXK56/Справочно!QXJ$5*1000000</f>
        <v>#DIV/0!</v>
      </c>
      <c r="QXL57" s="27" t="e">
        <f>QXL56/Справочно!QXK$5*1000000</f>
        <v>#DIV/0!</v>
      </c>
      <c r="QXM57" s="27" t="e">
        <f>QXM56/Справочно!QXL$5*1000000</f>
        <v>#DIV/0!</v>
      </c>
      <c r="QXN57" s="27" t="e">
        <f>QXN56/Справочно!QXM$5*1000000</f>
        <v>#DIV/0!</v>
      </c>
      <c r="QXO57" s="27" t="e">
        <f>QXO56/Справочно!QXN$5*1000000</f>
        <v>#DIV/0!</v>
      </c>
      <c r="QXP57" s="27" t="e">
        <f>QXP56/Справочно!QXO$5*1000000</f>
        <v>#DIV/0!</v>
      </c>
      <c r="QXQ57" s="27" t="e">
        <f>QXQ56/Справочно!QXP$5*1000000</f>
        <v>#DIV/0!</v>
      </c>
      <c r="QXR57" s="27" t="e">
        <f>QXR56/Справочно!QXQ$5*1000000</f>
        <v>#DIV/0!</v>
      </c>
      <c r="QXS57" s="27" t="e">
        <f>QXS56/Справочно!QXR$5*1000000</f>
        <v>#DIV/0!</v>
      </c>
      <c r="QXT57" s="27" t="e">
        <f>QXT56/Справочно!QXS$5*1000000</f>
        <v>#DIV/0!</v>
      </c>
      <c r="QXU57" s="27" t="e">
        <f>QXU56/Справочно!QXT$5*1000000</f>
        <v>#DIV/0!</v>
      </c>
      <c r="QXV57" s="27" t="e">
        <f>QXV56/Справочно!QXU$5*1000000</f>
        <v>#DIV/0!</v>
      </c>
      <c r="QXW57" s="27" t="e">
        <f>QXW56/Справочно!QXV$5*1000000</f>
        <v>#DIV/0!</v>
      </c>
      <c r="QXX57" s="27" t="e">
        <f>QXX56/Справочно!QXW$5*1000000</f>
        <v>#DIV/0!</v>
      </c>
      <c r="QXY57" s="27" t="e">
        <f>QXY56/Справочно!QXX$5*1000000</f>
        <v>#DIV/0!</v>
      </c>
      <c r="QXZ57" s="27" t="e">
        <f>QXZ56/Справочно!QXY$5*1000000</f>
        <v>#DIV/0!</v>
      </c>
      <c r="QYA57" s="27" t="e">
        <f>QYA56/Справочно!QXZ$5*1000000</f>
        <v>#DIV/0!</v>
      </c>
      <c r="QYB57" s="27" t="e">
        <f>QYB56/Справочно!QYA$5*1000000</f>
        <v>#DIV/0!</v>
      </c>
      <c r="QYC57" s="27" t="e">
        <f>QYC56/Справочно!QYB$5*1000000</f>
        <v>#DIV/0!</v>
      </c>
      <c r="QYD57" s="27" t="e">
        <f>QYD56/Справочно!QYC$5*1000000</f>
        <v>#DIV/0!</v>
      </c>
      <c r="QYE57" s="27" t="e">
        <f>QYE56/Справочно!QYD$5*1000000</f>
        <v>#DIV/0!</v>
      </c>
      <c r="QYF57" s="27" t="e">
        <f>QYF56/Справочно!QYE$5*1000000</f>
        <v>#DIV/0!</v>
      </c>
      <c r="QYG57" s="27" t="e">
        <f>QYG56/Справочно!QYF$5*1000000</f>
        <v>#DIV/0!</v>
      </c>
      <c r="QYH57" s="27" t="e">
        <f>QYH56/Справочно!QYG$5*1000000</f>
        <v>#DIV/0!</v>
      </c>
      <c r="QYI57" s="27" t="e">
        <f>QYI56/Справочно!QYH$5*1000000</f>
        <v>#DIV/0!</v>
      </c>
      <c r="QYJ57" s="27" t="e">
        <f>QYJ56/Справочно!QYI$5*1000000</f>
        <v>#DIV/0!</v>
      </c>
      <c r="QYK57" s="27" t="e">
        <f>QYK56/Справочно!QYJ$5*1000000</f>
        <v>#DIV/0!</v>
      </c>
      <c r="QYL57" s="27" t="e">
        <f>QYL56/Справочно!QYK$5*1000000</f>
        <v>#DIV/0!</v>
      </c>
      <c r="QYM57" s="27" t="e">
        <f>QYM56/Справочно!QYL$5*1000000</f>
        <v>#DIV/0!</v>
      </c>
      <c r="QYN57" s="27" t="e">
        <f>QYN56/Справочно!QYM$5*1000000</f>
        <v>#DIV/0!</v>
      </c>
      <c r="QYO57" s="27" t="e">
        <f>QYO56/Справочно!QYN$5*1000000</f>
        <v>#DIV/0!</v>
      </c>
      <c r="QYP57" s="27" t="e">
        <f>QYP56/Справочно!QYO$5*1000000</f>
        <v>#DIV/0!</v>
      </c>
      <c r="QYQ57" s="27" t="e">
        <f>QYQ56/Справочно!QYP$5*1000000</f>
        <v>#DIV/0!</v>
      </c>
      <c r="QYR57" s="27" t="e">
        <f>QYR56/Справочно!QYQ$5*1000000</f>
        <v>#DIV/0!</v>
      </c>
      <c r="QYS57" s="27" t="e">
        <f>QYS56/Справочно!QYR$5*1000000</f>
        <v>#DIV/0!</v>
      </c>
      <c r="QYT57" s="27" t="e">
        <f>QYT56/Справочно!QYS$5*1000000</f>
        <v>#DIV/0!</v>
      </c>
      <c r="QYU57" s="27" t="e">
        <f>QYU56/Справочно!QYT$5*1000000</f>
        <v>#DIV/0!</v>
      </c>
      <c r="QYV57" s="27" t="e">
        <f>QYV56/Справочно!QYU$5*1000000</f>
        <v>#DIV/0!</v>
      </c>
      <c r="QYW57" s="27" t="e">
        <f>QYW56/Справочно!QYV$5*1000000</f>
        <v>#DIV/0!</v>
      </c>
      <c r="QYX57" s="27" t="e">
        <f>QYX56/Справочно!QYW$5*1000000</f>
        <v>#DIV/0!</v>
      </c>
      <c r="QYY57" s="27" t="e">
        <f>QYY56/Справочно!QYX$5*1000000</f>
        <v>#DIV/0!</v>
      </c>
      <c r="QYZ57" s="27" t="e">
        <f>QYZ56/Справочно!QYY$5*1000000</f>
        <v>#DIV/0!</v>
      </c>
      <c r="QZA57" s="27" t="e">
        <f>QZA56/Справочно!QYZ$5*1000000</f>
        <v>#DIV/0!</v>
      </c>
      <c r="QZB57" s="27" t="e">
        <f>QZB56/Справочно!QZA$5*1000000</f>
        <v>#DIV/0!</v>
      </c>
      <c r="QZC57" s="27" t="e">
        <f>QZC56/Справочно!QZB$5*1000000</f>
        <v>#DIV/0!</v>
      </c>
      <c r="QZD57" s="27" t="e">
        <f>QZD56/Справочно!QZC$5*1000000</f>
        <v>#DIV/0!</v>
      </c>
      <c r="QZE57" s="27" t="e">
        <f>QZE56/Справочно!QZD$5*1000000</f>
        <v>#DIV/0!</v>
      </c>
      <c r="QZF57" s="27" t="e">
        <f>QZF56/Справочно!QZE$5*1000000</f>
        <v>#DIV/0!</v>
      </c>
      <c r="QZG57" s="27" t="e">
        <f>QZG56/Справочно!QZF$5*1000000</f>
        <v>#DIV/0!</v>
      </c>
      <c r="QZH57" s="27" t="e">
        <f>QZH56/Справочно!QZG$5*1000000</f>
        <v>#DIV/0!</v>
      </c>
      <c r="QZI57" s="27" t="e">
        <f>QZI56/Справочно!QZH$5*1000000</f>
        <v>#DIV/0!</v>
      </c>
      <c r="QZJ57" s="27" t="e">
        <f>QZJ56/Справочно!QZI$5*1000000</f>
        <v>#DIV/0!</v>
      </c>
      <c r="QZK57" s="27" t="e">
        <f>QZK56/Справочно!QZJ$5*1000000</f>
        <v>#DIV/0!</v>
      </c>
      <c r="QZL57" s="27" t="e">
        <f>QZL56/Справочно!QZK$5*1000000</f>
        <v>#DIV/0!</v>
      </c>
      <c r="QZM57" s="27" t="e">
        <f>QZM56/Справочно!QZL$5*1000000</f>
        <v>#DIV/0!</v>
      </c>
      <c r="QZN57" s="27" t="e">
        <f>QZN56/Справочно!QZM$5*1000000</f>
        <v>#DIV/0!</v>
      </c>
      <c r="QZO57" s="27" t="e">
        <f>QZO56/Справочно!QZN$5*1000000</f>
        <v>#DIV/0!</v>
      </c>
      <c r="QZP57" s="27" t="e">
        <f>QZP56/Справочно!QZO$5*1000000</f>
        <v>#DIV/0!</v>
      </c>
      <c r="QZQ57" s="27" t="e">
        <f>QZQ56/Справочно!QZP$5*1000000</f>
        <v>#DIV/0!</v>
      </c>
      <c r="QZR57" s="27" t="e">
        <f>QZR56/Справочно!QZQ$5*1000000</f>
        <v>#DIV/0!</v>
      </c>
      <c r="QZS57" s="27" t="e">
        <f>QZS56/Справочно!QZR$5*1000000</f>
        <v>#DIV/0!</v>
      </c>
      <c r="QZT57" s="27" t="e">
        <f>QZT56/Справочно!QZS$5*1000000</f>
        <v>#DIV/0!</v>
      </c>
      <c r="QZU57" s="27" t="e">
        <f>QZU56/Справочно!QZT$5*1000000</f>
        <v>#DIV/0!</v>
      </c>
      <c r="QZV57" s="27" t="e">
        <f>QZV56/Справочно!QZU$5*1000000</f>
        <v>#DIV/0!</v>
      </c>
      <c r="QZW57" s="27" t="e">
        <f>QZW56/Справочно!QZV$5*1000000</f>
        <v>#DIV/0!</v>
      </c>
      <c r="QZX57" s="27" t="e">
        <f>QZX56/Справочно!QZW$5*1000000</f>
        <v>#DIV/0!</v>
      </c>
      <c r="QZY57" s="27" t="e">
        <f>QZY56/Справочно!QZX$5*1000000</f>
        <v>#DIV/0!</v>
      </c>
      <c r="QZZ57" s="27" t="e">
        <f>QZZ56/Справочно!QZY$5*1000000</f>
        <v>#DIV/0!</v>
      </c>
      <c r="RAA57" s="27" t="e">
        <f>RAA56/Справочно!QZZ$5*1000000</f>
        <v>#DIV/0!</v>
      </c>
      <c r="RAB57" s="27" t="e">
        <f>RAB56/Справочно!RAA$5*1000000</f>
        <v>#DIV/0!</v>
      </c>
      <c r="RAC57" s="27" t="e">
        <f>RAC56/Справочно!RAB$5*1000000</f>
        <v>#DIV/0!</v>
      </c>
      <c r="RAD57" s="27" t="e">
        <f>RAD56/Справочно!RAC$5*1000000</f>
        <v>#DIV/0!</v>
      </c>
      <c r="RAE57" s="27" t="e">
        <f>RAE56/Справочно!RAD$5*1000000</f>
        <v>#DIV/0!</v>
      </c>
      <c r="RAF57" s="27" t="e">
        <f>RAF56/Справочно!RAE$5*1000000</f>
        <v>#DIV/0!</v>
      </c>
      <c r="RAG57" s="27" t="e">
        <f>RAG56/Справочно!RAF$5*1000000</f>
        <v>#DIV/0!</v>
      </c>
      <c r="RAH57" s="27" t="e">
        <f>RAH56/Справочно!RAG$5*1000000</f>
        <v>#DIV/0!</v>
      </c>
      <c r="RAI57" s="27" t="e">
        <f>RAI56/Справочно!RAH$5*1000000</f>
        <v>#DIV/0!</v>
      </c>
      <c r="RAJ57" s="27" t="e">
        <f>RAJ56/Справочно!RAI$5*1000000</f>
        <v>#DIV/0!</v>
      </c>
      <c r="RAK57" s="27" t="e">
        <f>RAK56/Справочно!RAJ$5*1000000</f>
        <v>#DIV/0!</v>
      </c>
      <c r="RAL57" s="27" t="e">
        <f>RAL56/Справочно!RAK$5*1000000</f>
        <v>#DIV/0!</v>
      </c>
      <c r="RAM57" s="27" t="e">
        <f>RAM56/Справочно!RAL$5*1000000</f>
        <v>#DIV/0!</v>
      </c>
      <c r="RAN57" s="27" t="e">
        <f>RAN56/Справочно!RAM$5*1000000</f>
        <v>#DIV/0!</v>
      </c>
      <c r="RAO57" s="27" t="e">
        <f>RAO56/Справочно!RAN$5*1000000</f>
        <v>#DIV/0!</v>
      </c>
      <c r="RAP57" s="27" t="e">
        <f>RAP56/Справочно!RAO$5*1000000</f>
        <v>#DIV/0!</v>
      </c>
      <c r="RAQ57" s="27" t="e">
        <f>RAQ56/Справочно!RAP$5*1000000</f>
        <v>#DIV/0!</v>
      </c>
      <c r="RAR57" s="27" t="e">
        <f>RAR56/Справочно!RAQ$5*1000000</f>
        <v>#DIV/0!</v>
      </c>
      <c r="RAS57" s="27" t="e">
        <f>RAS56/Справочно!RAR$5*1000000</f>
        <v>#DIV/0!</v>
      </c>
      <c r="RAT57" s="27" t="e">
        <f>RAT56/Справочно!RAS$5*1000000</f>
        <v>#DIV/0!</v>
      </c>
      <c r="RAU57" s="27" t="e">
        <f>RAU56/Справочно!RAT$5*1000000</f>
        <v>#DIV/0!</v>
      </c>
      <c r="RAV57" s="27" t="e">
        <f>RAV56/Справочно!RAU$5*1000000</f>
        <v>#DIV/0!</v>
      </c>
      <c r="RAW57" s="27" t="e">
        <f>RAW56/Справочно!RAV$5*1000000</f>
        <v>#DIV/0!</v>
      </c>
      <c r="RAX57" s="27" t="e">
        <f>RAX56/Справочно!RAW$5*1000000</f>
        <v>#DIV/0!</v>
      </c>
      <c r="RAY57" s="27" t="e">
        <f>RAY56/Справочно!RAX$5*1000000</f>
        <v>#DIV/0!</v>
      </c>
      <c r="RAZ57" s="27" t="e">
        <f>RAZ56/Справочно!RAY$5*1000000</f>
        <v>#DIV/0!</v>
      </c>
      <c r="RBA57" s="27" t="e">
        <f>RBA56/Справочно!RAZ$5*1000000</f>
        <v>#DIV/0!</v>
      </c>
      <c r="RBB57" s="27" t="e">
        <f>RBB56/Справочно!RBA$5*1000000</f>
        <v>#DIV/0!</v>
      </c>
      <c r="RBC57" s="27" t="e">
        <f>RBC56/Справочно!RBB$5*1000000</f>
        <v>#DIV/0!</v>
      </c>
      <c r="RBD57" s="27" t="e">
        <f>RBD56/Справочно!RBC$5*1000000</f>
        <v>#DIV/0!</v>
      </c>
      <c r="RBE57" s="27" t="e">
        <f>RBE56/Справочно!RBD$5*1000000</f>
        <v>#DIV/0!</v>
      </c>
      <c r="RBF57" s="27" t="e">
        <f>RBF56/Справочно!RBE$5*1000000</f>
        <v>#DIV/0!</v>
      </c>
      <c r="RBG57" s="27" t="e">
        <f>RBG56/Справочно!RBF$5*1000000</f>
        <v>#DIV/0!</v>
      </c>
      <c r="RBH57" s="27" t="e">
        <f>RBH56/Справочно!RBG$5*1000000</f>
        <v>#DIV/0!</v>
      </c>
      <c r="RBI57" s="27" t="e">
        <f>RBI56/Справочно!RBH$5*1000000</f>
        <v>#DIV/0!</v>
      </c>
      <c r="RBJ57" s="27" t="e">
        <f>RBJ56/Справочно!RBI$5*1000000</f>
        <v>#DIV/0!</v>
      </c>
      <c r="RBK57" s="27" t="e">
        <f>RBK56/Справочно!RBJ$5*1000000</f>
        <v>#DIV/0!</v>
      </c>
      <c r="RBL57" s="27" t="e">
        <f>RBL56/Справочно!RBK$5*1000000</f>
        <v>#DIV/0!</v>
      </c>
      <c r="RBM57" s="27" t="e">
        <f>RBM56/Справочно!RBL$5*1000000</f>
        <v>#DIV/0!</v>
      </c>
      <c r="RBN57" s="27" t="e">
        <f>RBN56/Справочно!RBM$5*1000000</f>
        <v>#DIV/0!</v>
      </c>
      <c r="RBO57" s="27" t="e">
        <f>RBO56/Справочно!RBN$5*1000000</f>
        <v>#DIV/0!</v>
      </c>
      <c r="RBP57" s="27" t="e">
        <f>RBP56/Справочно!RBO$5*1000000</f>
        <v>#DIV/0!</v>
      </c>
      <c r="RBQ57" s="27" t="e">
        <f>RBQ56/Справочно!RBP$5*1000000</f>
        <v>#DIV/0!</v>
      </c>
      <c r="RBR57" s="27" t="e">
        <f>RBR56/Справочно!RBQ$5*1000000</f>
        <v>#DIV/0!</v>
      </c>
      <c r="RBS57" s="27" t="e">
        <f>RBS56/Справочно!RBR$5*1000000</f>
        <v>#DIV/0!</v>
      </c>
      <c r="RBT57" s="27" t="e">
        <f>RBT56/Справочно!RBS$5*1000000</f>
        <v>#DIV/0!</v>
      </c>
      <c r="RBU57" s="27" t="e">
        <f>RBU56/Справочно!RBT$5*1000000</f>
        <v>#DIV/0!</v>
      </c>
      <c r="RBV57" s="27" t="e">
        <f>RBV56/Справочно!RBU$5*1000000</f>
        <v>#DIV/0!</v>
      </c>
      <c r="RBW57" s="27" t="e">
        <f>RBW56/Справочно!RBV$5*1000000</f>
        <v>#DIV/0!</v>
      </c>
      <c r="RBX57" s="27" t="e">
        <f>RBX56/Справочно!RBW$5*1000000</f>
        <v>#DIV/0!</v>
      </c>
      <c r="RBY57" s="27" t="e">
        <f>RBY56/Справочно!RBX$5*1000000</f>
        <v>#DIV/0!</v>
      </c>
      <c r="RBZ57" s="27" t="e">
        <f>RBZ56/Справочно!RBY$5*1000000</f>
        <v>#DIV/0!</v>
      </c>
      <c r="RCA57" s="27" t="e">
        <f>RCA56/Справочно!RBZ$5*1000000</f>
        <v>#DIV/0!</v>
      </c>
      <c r="RCB57" s="27" t="e">
        <f>RCB56/Справочно!RCA$5*1000000</f>
        <v>#DIV/0!</v>
      </c>
      <c r="RCC57" s="27" t="e">
        <f>RCC56/Справочно!RCB$5*1000000</f>
        <v>#DIV/0!</v>
      </c>
      <c r="RCD57" s="27" t="e">
        <f>RCD56/Справочно!RCC$5*1000000</f>
        <v>#DIV/0!</v>
      </c>
      <c r="RCE57" s="27" t="e">
        <f>RCE56/Справочно!RCD$5*1000000</f>
        <v>#DIV/0!</v>
      </c>
      <c r="RCF57" s="27" t="e">
        <f>RCF56/Справочно!RCE$5*1000000</f>
        <v>#DIV/0!</v>
      </c>
      <c r="RCG57" s="27" t="e">
        <f>RCG56/Справочно!RCF$5*1000000</f>
        <v>#DIV/0!</v>
      </c>
      <c r="RCH57" s="27" t="e">
        <f>RCH56/Справочно!RCG$5*1000000</f>
        <v>#DIV/0!</v>
      </c>
      <c r="RCI57" s="27" t="e">
        <f>RCI56/Справочно!RCH$5*1000000</f>
        <v>#DIV/0!</v>
      </c>
      <c r="RCJ57" s="27" t="e">
        <f>RCJ56/Справочно!RCI$5*1000000</f>
        <v>#DIV/0!</v>
      </c>
      <c r="RCK57" s="27" t="e">
        <f>RCK56/Справочно!RCJ$5*1000000</f>
        <v>#DIV/0!</v>
      </c>
      <c r="RCL57" s="27" t="e">
        <f>RCL56/Справочно!RCK$5*1000000</f>
        <v>#DIV/0!</v>
      </c>
      <c r="RCM57" s="27" t="e">
        <f>RCM56/Справочно!RCL$5*1000000</f>
        <v>#DIV/0!</v>
      </c>
      <c r="RCN57" s="27" t="e">
        <f>RCN56/Справочно!RCM$5*1000000</f>
        <v>#DIV/0!</v>
      </c>
      <c r="RCO57" s="27" t="e">
        <f>RCO56/Справочно!RCN$5*1000000</f>
        <v>#DIV/0!</v>
      </c>
      <c r="RCP57" s="27" t="e">
        <f>RCP56/Справочно!RCO$5*1000000</f>
        <v>#DIV/0!</v>
      </c>
      <c r="RCQ57" s="27" t="e">
        <f>RCQ56/Справочно!RCP$5*1000000</f>
        <v>#DIV/0!</v>
      </c>
      <c r="RCR57" s="27" t="e">
        <f>RCR56/Справочно!RCQ$5*1000000</f>
        <v>#DIV/0!</v>
      </c>
      <c r="RCS57" s="27" t="e">
        <f>RCS56/Справочно!RCR$5*1000000</f>
        <v>#DIV/0!</v>
      </c>
      <c r="RCT57" s="27" t="e">
        <f>RCT56/Справочно!RCS$5*1000000</f>
        <v>#DIV/0!</v>
      </c>
      <c r="RCU57" s="27" t="e">
        <f>RCU56/Справочно!RCT$5*1000000</f>
        <v>#DIV/0!</v>
      </c>
      <c r="RCV57" s="27" t="e">
        <f>RCV56/Справочно!RCU$5*1000000</f>
        <v>#DIV/0!</v>
      </c>
      <c r="RCW57" s="27" t="e">
        <f>RCW56/Справочно!RCV$5*1000000</f>
        <v>#DIV/0!</v>
      </c>
      <c r="RCX57" s="27" t="e">
        <f>RCX56/Справочно!RCW$5*1000000</f>
        <v>#DIV/0!</v>
      </c>
      <c r="RCY57" s="27" t="e">
        <f>RCY56/Справочно!RCX$5*1000000</f>
        <v>#DIV/0!</v>
      </c>
      <c r="RCZ57" s="27" t="e">
        <f>RCZ56/Справочно!RCY$5*1000000</f>
        <v>#DIV/0!</v>
      </c>
      <c r="RDA57" s="27" t="e">
        <f>RDA56/Справочно!RCZ$5*1000000</f>
        <v>#DIV/0!</v>
      </c>
      <c r="RDB57" s="27" t="e">
        <f>RDB56/Справочно!RDA$5*1000000</f>
        <v>#DIV/0!</v>
      </c>
      <c r="RDC57" s="27" t="e">
        <f>RDC56/Справочно!RDB$5*1000000</f>
        <v>#DIV/0!</v>
      </c>
      <c r="RDD57" s="27" t="e">
        <f>RDD56/Справочно!RDC$5*1000000</f>
        <v>#DIV/0!</v>
      </c>
      <c r="RDE57" s="27" t="e">
        <f>RDE56/Справочно!RDD$5*1000000</f>
        <v>#DIV/0!</v>
      </c>
      <c r="RDF57" s="27" t="e">
        <f>RDF56/Справочно!RDE$5*1000000</f>
        <v>#DIV/0!</v>
      </c>
      <c r="RDG57" s="27" t="e">
        <f>RDG56/Справочно!RDF$5*1000000</f>
        <v>#DIV/0!</v>
      </c>
      <c r="RDH57" s="27" t="e">
        <f>RDH56/Справочно!RDG$5*1000000</f>
        <v>#DIV/0!</v>
      </c>
      <c r="RDI57" s="27" t="e">
        <f>RDI56/Справочно!RDH$5*1000000</f>
        <v>#DIV/0!</v>
      </c>
      <c r="RDJ57" s="27" t="e">
        <f>RDJ56/Справочно!RDI$5*1000000</f>
        <v>#DIV/0!</v>
      </c>
      <c r="RDK57" s="27" t="e">
        <f>RDK56/Справочно!RDJ$5*1000000</f>
        <v>#DIV/0!</v>
      </c>
      <c r="RDL57" s="27" t="e">
        <f>RDL56/Справочно!RDK$5*1000000</f>
        <v>#DIV/0!</v>
      </c>
      <c r="RDM57" s="27" t="e">
        <f>RDM56/Справочно!RDL$5*1000000</f>
        <v>#DIV/0!</v>
      </c>
      <c r="RDN57" s="27" t="e">
        <f>RDN56/Справочно!RDM$5*1000000</f>
        <v>#DIV/0!</v>
      </c>
      <c r="RDO57" s="27" t="e">
        <f>RDO56/Справочно!RDN$5*1000000</f>
        <v>#DIV/0!</v>
      </c>
      <c r="RDP57" s="27" t="e">
        <f>RDP56/Справочно!RDO$5*1000000</f>
        <v>#DIV/0!</v>
      </c>
      <c r="RDQ57" s="27" t="e">
        <f>RDQ56/Справочно!RDP$5*1000000</f>
        <v>#DIV/0!</v>
      </c>
      <c r="RDR57" s="27" t="e">
        <f>RDR56/Справочно!RDQ$5*1000000</f>
        <v>#DIV/0!</v>
      </c>
      <c r="RDS57" s="27" t="e">
        <f>RDS56/Справочно!RDR$5*1000000</f>
        <v>#DIV/0!</v>
      </c>
      <c r="RDT57" s="27" t="e">
        <f>RDT56/Справочно!RDS$5*1000000</f>
        <v>#DIV/0!</v>
      </c>
      <c r="RDU57" s="27" t="e">
        <f>RDU56/Справочно!RDT$5*1000000</f>
        <v>#DIV/0!</v>
      </c>
      <c r="RDV57" s="27" t="e">
        <f>RDV56/Справочно!RDU$5*1000000</f>
        <v>#DIV/0!</v>
      </c>
      <c r="RDW57" s="27" t="e">
        <f>RDW56/Справочно!RDV$5*1000000</f>
        <v>#DIV/0!</v>
      </c>
      <c r="RDX57" s="27" t="e">
        <f>RDX56/Справочно!RDW$5*1000000</f>
        <v>#DIV/0!</v>
      </c>
      <c r="RDY57" s="27" t="e">
        <f>RDY56/Справочно!RDX$5*1000000</f>
        <v>#DIV/0!</v>
      </c>
      <c r="RDZ57" s="27" t="e">
        <f>RDZ56/Справочно!RDY$5*1000000</f>
        <v>#DIV/0!</v>
      </c>
      <c r="REA57" s="27" t="e">
        <f>REA56/Справочно!RDZ$5*1000000</f>
        <v>#DIV/0!</v>
      </c>
      <c r="REB57" s="27" t="e">
        <f>REB56/Справочно!REA$5*1000000</f>
        <v>#DIV/0!</v>
      </c>
      <c r="REC57" s="27" t="e">
        <f>REC56/Справочно!REB$5*1000000</f>
        <v>#DIV/0!</v>
      </c>
      <c r="RED57" s="27" t="e">
        <f>RED56/Справочно!REC$5*1000000</f>
        <v>#DIV/0!</v>
      </c>
      <c r="REE57" s="27" t="e">
        <f>REE56/Справочно!RED$5*1000000</f>
        <v>#DIV/0!</v>
      </c>
      <c r="REF57" s="27" t="e">
        <f>REF56/Справочно!REE$5*1000000</f>
        <v>#DIV/0!</v>
      </c>
      <c r="REG57" s="27" t="e">
        <f>REG56/Справочно!REF$5*1000000</f>
        <v>#DIV/0!</v>
      </c>
      <c r="REH57" s="27" t="e">
        <f>REH56/Справочно!REG$5*1000000</f>
        <v>#DIV/0!</v>
      </c>
      <c r="REI57" s="27" t="e">
        <f>REI56/Справочно!REH$5*1000000</f>
        <v>#DIV/0!</v>
      </c>
      <c r="REJ57" s="27" t="e">
        <f>REJ56/Справочно!REI$5*1000000</f>
        <v>#DIV/0!</v>
      </c>
      <c r="REK57" s="27" t="e">
        <f>REK56/Справочно!REJ$5*1000000</f>
        <v>#DIV/0!</v>
      </c>
      <c r="REL57" s="27" t="e">
        <f>REL56/Справочно!REK$5*1000000</f>
        <v>#DIV/0!</v>
      </c>
      <c r="REM57" s="27" t="e">
        <f>REM56/Справочно!REL$5*1000000</f>
        <v>#DIV/0!</v>
      </c>
      <c r="REN57" s="27" t="e">
        <f>REN56/Справочно!REM$5*1000000</f>
        <v>#DIV/0!</v>
      </c>
      <c r="REO57" s="27" t="e">
        <f>REO56/Справочно!REN$5*1000000</f>
        <v>#DIV/0!</v>
      </c>
      <c r="REP57" s="27" t="e">
        <f>REP56/Справочно!REO$5*1000000</f>
        <v>#DIV/0!</v>
      </c>
      <c r="REQ57" s="27" t="e">
        <f>REQ56/Справочно!REP$5*1000000</f>
        <v>#DIV/0!</v>
      </c>
      <c r="RER57" s="27" t="e">
        <f>RER56/Справочно!REQ$5*1000000</f>
        <v>#DIV/0!</v>
      </c>
      <c r="RES57" s="27" t="e">
        <f>RES56/Справочно!RER$5*1000000</f>
        <v>#DIV/0!</v>
      </c>
      <c r="RET57" s="27" t="e">
        <f>RET56/Справочно!RES$5*1000000</f>
        <v>#DIV/0!</v>
      </c>
      <c r="REU57" s="27" t="e">
        <f>REU56/Справочно!RET$5*1000000</f>
        <v>#DIV/0!</v>
      </c>
      <c r="REV57" s="27" t="e">
        <f>REV56/Справочно!REU$5*1000000</f>
        <v>#DIV/0!</v>
      </c>
      <c r="REW57" s="27" t="e">
        <f>REW56/Справочно!REV$5*1000000</f>
        <v>#DIV/0!</v>
      </c>
      <c r="REX57" s="27" t="e">
        <f>REX56/Справочно!REW$5*1000000</f>
        <v>#DIV/0!</v>
      </c>
      <c r="REY57" s="27" t="e">
        <f>REY56/Справочно!REX$5*1000000</f>
        <v>#DIV/0!</v>
      </c>
      <c r="REZ57" s="27" t="e">
        <f>REZ56/Справочно!REY$5*1000000</f>
        <v>#DIV/0!</v>
      </c>
      <c r="RFA57" s="27" t="e">
        <f>RFA56/Справочно!REZ$5*1000000</f>
        <v>#DIV/0!</v>
      </c>
      <c r="RFB57" s="27" t="e">
        <f>RFB56/Справочно!RFA$5*1000000</f>
        <v>#DIV/0!</v>
      </c>
      <c r="RFC57" s="27" t="e">
        <f>RFC56/Справочно!RFB$5*1000000</f>
        <v>#DIV/0!</v>
      </c>
      <c r="RFD57" s="27" t="e">
        <f>RFD56/Справочно!RFC$5*1000000</f>
        <v>#DIV/0!</v>
      </c>
      <c r="RFE57" s="27" t="e">
        <f>RFE56/Справочно!RFD$5*1000000</f>
        <v>#DIV/0!</v>
      </c>
      <c r="RFF57" s="27" t="e">
        <f>RFF56/Справочно!RFE$5*1000000</f>
        <v>#DIV/0!</v>
      </c>
      <c r="RFG57" s="27" t="e">
        <f>RFG56/Справочно!RFF$5*1000000</f>
        <v>#DIV/0!</v>
      </c>
      <c r="RFH57" s="27" t="e">
        <f>RFH56/Справочно!RFG$5*1000000</f>
        <v>#DIV/0!</v>
      </c>
      <c r="RFI57" s="27" t="e">
        <f>RFI56/Справочно!RFH$5*1000000</f>
        <v>#DIV/0!</v>
      </c>
      <c r="RFJ57" s="27" t="e">
        <f>RFJ56/Справочно!RFI$5*1000000</f>
        <v>#DIV/0!</v>
      </c>
      <c r="RFK57" s="27" t="e">
        <f>RFK56/Справочно!RFJ$5*1000000</f>
        <v>#DIV/0!</v>
      </c>
      <c r="RFL57" s="27" t="e">
        <f>RFL56/Справочно!RFK$5*1000000</f>
        <v>#DIV/0!</v>
      </c>
      <c r="RFM57" s="27" t="e">
        <f>RFM56/Справочно!RFL$5*1000000</f>
        <v>#DIV/0!</v>
      </c>
      <c r="RFN57" s="27" t="e">
        <f>RFN56/Справочно!RFM$5*1000000</f>
        <v>#DIV/0!</v>
      </c>
      <c r="RFO57" s="27" t="e">
        <f>RFO56/Справочно!RFN$5*1000000</f>
        <v>#DIV/0!</v>
      </c>
      <c r="RFP57" s="27" t="e">
        <f>RFP56/Справочно!RFO$5*1000000</f>
        <v>#DIV/0!</v>
      </c>
      <c r="RFQ57" s="27" t="e">
        <f>RFQ56/Справочно!RFP$5*1000000</f>
        <v>#DIV/0!</v>
      </c>
      <c r="RFR57" s="27" t="e">
        <f>RFR56/Справочно!RFQ$5*1000000</f>
        <v>#DIV/0!</v>
      </c>
      <c r="RFS57" s="27" t="e">
        <f>RFS56/Справочно!RFR$5*1000000</f>
        <v>#DIV/0!</v>
      </c>
      <c r="RFT57" s="27" t="e">
        <f>RFT56/Справочно!RFS$5*1000000</f>
        <v>#DIV/0!</v>
      </c>
      <c r="RFU57" s="27" t="e">
        <f>RFU56/Справочно!RFT$5*1000000</f>
        <v>#DIV/0!</v>
      </c>
      <c r="RFV57" s="27" t="e">
        <f>RFV56/Справочно!RFU$5*1000000</f>
        <v>#DIV/0!</v>
      </c>
      <c r="RFW57" s="27" t="e">
        <f>RFW56/Справочно!RFV$5*1000000</f>
        <v>#DIV/0!</v>
      </c>
      <c r="RFX57" s="27" t="e">
        <f>RFX56/Справочно!RFW$5*1000000</f>
        <v>#DIV/0!</v>
      </c>
      <c r="RFY57" s="27" t="e">
        <f>RFY56/Справочно!RFX$5*1000000</f>
        <v>#DIV/0!</v>
      </c>
      <c r="RFZ57" s="27" t="e">
        <f>RFZ56/Справочно!RFY$5*1000000</f>
        <v>#DIV/0!</v>
      </c>
      <c r="RGA57" s="27" t="e">
        <f>RGA56/Справочно!RFZ$5*1000000</f>
        <v>#DIV/0!</v>
      </c>
      <c r="RGB57" s="27" t="e">
        <f>RGB56/Справочно!RGA$5*1000000</f>
        <v>#DIV/0!</v>
      </c>
      <c r="RGC57" s="27" t="e">
        <f>RGC56/Справочно!RGB$5*1000000</f>
        <v>#DIV/0!</v>
      </c>
      <c r="RGD57" s="27" t="e">
        <f>RGD56/Справочно!RGC$5*1000000</f>
        <v>#DIV/0!</v>
      </c>
      <c r="RGE57" s="27" t="e">
        <f>RGE56/Справочно!RGD$5*1000000</f>
        <v>#DIV/0!</v>
      </c>
      <c r="RGF57" s="27" t="e">
        <f>RGF56/Справочно!RGE$5*1000000</f>
        <v>#DIV/0!</v>
      </c>
      <c r="RGG57" s="27" t="e">
        <f>RGG56/Справочно!RGF$5*1000000</f>
        <v>#DIV/0!</v>
      </c>
      <c r="RGH57" s="27" t="e">
        <f>RGH56/Справочно!RGG$5*1000000</f>
        <v>#DIV/0!</v>
      </c>
      <c r="RGI57" s="27" t="e">
        <f>RGI56/Справочно!RGH$5*1000000</f>
        <v>#DIV/0!</v>
      </c>
      <c r="RGJ57" s="27" t="e">
        <f>RGJ56/Справочно!RGI$5*1000000</f>
        <v>#DIV/0!</v>
      </c>
      <c r="RGK57" s="27" t="e">
        <f>RGK56/Справочно!RGJ$5*1000000</f>
        <v>#DIV/0!</v>
      </c>
      <c r="RGL57" s="27" t="e">
        <f>RGL56/Справочно!RGK$5*1000000</f>
        <v>#DIV/0!</v>
      </c>
      <c r="RGM57" s="27" t="e">
        <f>RGM56/Справочно!RGL$5*1000000</f>
        <v>#DIV/0!</v>
      </c>
      <c r="RGN57" s="27" t="e">
        <f>RGN56/Справочно!RGM$5*1000000</f>
        <v>#DIV/0!</v>
      </c>
      <c r="RGO57" s="27" t="e">
        <f>RGO56/Справочно!RGN$5*1000000</f>
        <v>#DIV/0!</v>
      </c>
      <c r="RGP57" s="27" t="e">
        <f>RGP56/Справочно!RGO$5*1000000</f>
        <v>#DIV/0!</v>
      </c>
      <c r="RGQ57" s="27" t="e">
        <f>RGQ56/Справочно!RGP$5*1000000</f>
        <v>#DIV/0!</v>
      </c>
      <c r="RGR57" s="27" t="e">
        <f>RGR56/Справочно!RGQ$5*1000000</f>
        <v>#DIV/0!</v>
      </c>
      <c r="RGS57" s="27" t="e">
        <f>RGS56/Справочно!RGR$5*1000000</f>
        <v>#DIV/0!</v>
      </c>
      <c r="RGT57" s="27" t="e">
        <f>RGT56/Справочно!RGS$5*1000000</f>
        <v>#DIV/0!</v>
      </c>
      <c r="RGU57" s="27" t="e">
        <f>RGU56/Справочно!RGT$5*1000000</f>
        <v>#DIV/0!</v>
      </c>
      <c r="RGV57" s="27" t="e">
        <f>RGV56/Справочно!RGU$5*1000000</f>
        <v>#DIV/0!</v>
      </c>
      <c r="RGW57" s="27" t="e">
        <f>RGW56/Справочно!RGV$5*1000000</f>
        <v>#DIV/0!</v>
      </c>
      <c r="RGX57" s="27" t="e">
        <f>RGX56/Справочно!RGW$5*1000000</f>
        <v>#DIV/0!</v>
      </c>
      <c r="RGY57" s="27" t="e">
        <f>RGY56/Справочно!RGX$5*1000000</f>
        <v>#DIV/0!</v>
      </c>
      <c r="RGZ57" s="27" t="e">
        <f>RGZ56/Справочно!RGY$5*1000000</f>
        <v>#DIV/0!</v>
      </c>
      <c r="RHA57" s="27" t="e">
        <f>RHA56/Справочно!RGZ$5*1000000</f>
        <v>#DIV/0!</v>
      </c>
      <c r="RHB57" s="27" t="e">
        <f>RHB56/Справочно!RHA$5*1000000</f>
        <v>#DIV/0!</v>
      </c>
      <c r="RHC57" s="27" t="e">
        <f>RHC56/Справочно!RHB$5*1000000</f>
        <v>#DIV/0!</v>
      </c>
      <c r="RHD57" s="27" t="e">
        <f>RHD56/Справочно!RHC$5*1000000</f>
        <v>#DIV/0!</v>
      </c>
      <c r="RHE57" s="27" t="e">
        <f>RHE56/Справочно!RHD$5*1000000</f>
        <v>#DIV/0!</v>
      </c>
      <c r="RHF57" s="27" t="e">
        <f>RHF56/Справочно!RHE$5*1000000</f>
        <v>#DIV/0!</v>
      </c>
      <c r="RHG57" s="27" t="e">
        <f>RHG56/Справочно!RHF$5*1000000</f>
        <v>#DIV/0!</v>
      </c>
      <c r="RHH57" s="27" t="e">
        <f>RHH56/Справочно!RHG$5*1000000</f>
        <v>#DIV/0!</v>
      </c>
      <c r="RHI57" s="27" t="e">
        <f>RHI56/Справочно!RHH$5*1000000</f>
        <v>#DIV/0!</v>
      </c>
      <c r="RHJ57" s="27" t="e">
        <f>RHJ56/Справочно!RHI$5*1000000</f>
        <v>#DIV/0!</v>
      </c>
      <c r="RHK57" s="27" t="e">
        <f>RHK56/Справочно!RHJ$5*1000000</f>
        <v>#DIV/0!</v>
      </c>
      <c r="RHL57" s="27" t="e">
        <f>RHL56/Справочно!RHK$5*1000000</f>
        <v>#DIV/0!</v>
      </c>
      <c r="RHM57" s="27" t="e">
        <f>RHM56/Справочно!RHL$5*1000000</f>
        <v>#DIV/0!</v>
      </c>
      <c r="RHN57" s="27" t="e">
        <f>RHN56/Справочно!RHM$5*1000000</f>
        <v>#DIV/0!</v>
      </c>
      <c r="RHO57" s="27" t="e">
        <f>RHO56/Справочно!RHN$5*1000000</f>
        <v>#DIV/0!</v>
      </c>
      <c r="RHP57" s="27" t="e">
        <f>RHP56/Справочно!RHO$5*1000000</f>
        <v>#DIV/0!</v>
      </c>
      <c r="RHQ57" s="27" t="e">
        <f>RHQ56/Справочно!RHP$5*1000000</f>
        <v>#DIV/0!</v>
      </c>
      <c r="RHR57" s="27" t="e">
        <f>RHR56/Справочно!RHQ$5*1000000</f>
        <v>#DIV/0!</v>
      </c>
      <c r="RHS57" s="27" t="e">
        <f>RHS56/Справочно!RHR$5*1000000</f>
        <v>#DIV/0!</v>
      </c>
      <c r="RHT57" s="27" t="e">
        <f>RHT56/Справочно!RHS$5*1000000</f>
        <v>#DIV/0!</v>
      </c>
      <c r="RHU57" s="27" t="e">
        <f>RHU56/Справочно!RHT$5*1000000</f>
        <v>#DIV/0!</v>
      </c>
      <c r="RHV57" s="27" t="e">
        <f>RHV56/Справочно!RHU$5*1000000</f>
        <v>#DIV/0!</v>
      </c>
      <c r="RHW57" s="27" t="e">
        <f>RHW56/Справочно!RHV$5*1000000</f>
        <v>#DIV/0!</v>
      </c>
      <c r="RHX57" s="27" t="e">
        <f>RHX56/Справочно!RHW$5*1000000</f>
        <v>#DIV/0!</v>
      </c>
      <c r="RHY57" s="27" t="e">
        <f>RHY56/Справочно!RHX$5*1000000</f>
        <v>#DIV/0!</v>
      </c>
      <c r="RHZ57" s="27" t="e">
        <f>RHZ56/Справочно!RHY$5*1000000</f>
        <v>#DIV/0!</v>
      </c>
      <c r="RIA57" s="27" t="e">
        <f>RIA56/Справочно!RHZ$5*1000000</f>
        <v>#DIV/0!</v>
      </c>
      <c r="RIB57" s="27" t="e">
        <f>RIB56/Справочно!RIA$5*1000000</f>
        <v>#DIV/0!</v>
      </c>
      <c r="RIC57" s="27" t="e">
        <f>RIC56/Справочно!RIB$5*1000000</f>
        <v>#DIV/0!</v>
      </c>
      <c r="RID57" s="27" t="e">
        <f>RID56/Справочно!RIC$5*1000000</f>
        <v>#DIV/0!</v>
      </c>
      <c r="RIE57" s="27" t="e">
        <f>RIE56/Справочно!RID$5*1000000</f>
        <v>#DIV/0!</v>
      </c>
      <c r="RIF57" s="27" t="e">
        <f>RIF56/Справочно!RIE$5*1000000</f>
        <v>#DIV/0!</v>
      </c>
      <c r="RIG57" s="27" t="e">
        <f>RIG56/Справочно!RIF$5*1000000</f>
        <v>#DIV/0!</v>
      </c>
      <c r="RIH57" s="27" t="e">
        <f>RIH56/Справочно!RIG$5*1000000</f>
        <v>#DIV/0!</v>
      </c>
      <c r="RII57" s="27" t="e">
        <f>RII56/Справочно!RIH$5*1000000</f>
        <v>#DIV/0!</v>
      </c>
      <c r="RIJ57" s="27" t="e">
        <f>RIJ56/Справочно!RII$5*1000000</f>
        <v>#DIV/0!</v>
      </c>
      <c r="RIK57" s="27" t="e">
        <f>RIK56/Справочно!RIJ$5*1000000</f>
        <v>#DIV/0!</v>
      </c>
      <c r="RIL57" s="27" t="e">
        <f>RIL56/Справочно!RIK$5*1000000</f>
        <v>#DIV/0!</v>
      </c>
      <c r="RIM57" s="27" t="e">
        <f>RIM56/Справочно!RIL$5*1000000</f>
        <v>#DIV/0!</v>
      </c>
      <c r="RIN57" s="27" t="e">
        <f>RIN56/Справочно!RIM$5*1000000</f>
        <v>#DIV/0!</v>
      </c>
      <c r="RIO57" s="27" t="e">
        <f>RIO56/Справочно!RIN$5*1000000</f>
        <v>#DIV/0!</v>
      </c>
      <c r="RIP57" s="27" t="e">
        <f>RIP56/Справочно!RIO$5*1000000</f>
        <v>#DIV/0!</v>
      </c>
      <c r="RIQ57" s="27" t="e">
        <f>RIQ56/Справочно!RIP$5*1000000</f>
        <v>#DIV/0!</v>
      </c>
      <c r="RIR57" s="27" t="e">
        <f>RIR56/Справочно!RIQ$5*1000000</f>
        <v>#DIV/0!</v>
      </c>
      <c r="RIS57" s="27" t="e">
        <f>RIS56/Справочно!RIR$5*1000000</f>
        <v>#DIV/0!</v>
      </c>
      <c r="RIT57" s="27" t="e">
        <f>RIT56/Справочно!RIS$5*1000000</f>
        <v>#DIV/0!</v>
      </c>
      <c r="RIU57" s="27" t="e">
        <f>RIU56/Справочно!RIT$5*1000000</f>
        <v>#DIV/0!</v>
      </c>
      <c r="RIV57" s="27" t="e">
        <f>RIV56/Справочно!RIU$5*1000000</f>
        <v>#DIV/0!</v>
      </c>
      <c r="RIW57" s="27" t="e">
        <f>RIW56/Справочно!RIV$5*1000000</f>
        <v>#DIV/0!</v>
      </c>
      <c r="RIX57" s="27" t="e">
        <f>RIX56/Справочно!RIW$5*1000000</f>
        <v>#DIV/0!</v>
      </c>
      <c r="RIY57" s="27" t="e">
        <f>RIY56/Справочно!RIX$5*1000000</f>
        <v>#DIV/0!</v>
      </c>
      <c r="RIZ57" s="27" t="e">
        <f>RIZ56/Справочно!RIY$5*1000000</f>
        <v>#DIV/0!</v>
      </c>
      <c r="RJA57" s="27" t="e">
        <f>RJA56/Справочно!RIZ$5*1000000</f>
        <v>#DIV/0!</v>
      </c>
      <c r="RJB57" s="27" t="e">
        <f>RJB56/Справочно!RJA$5*1000000</f>
        <v>#DIV/0!</v>
      </c>
      <c r="RJC57" s="27" t="e">
        <f>RJC56/Справочно!RJB$5*1000000</f>
        <v>#DIV/0!</v>
      </c>
      <c r="RJD57" s="27" t="e">
        <f>RJD56/Справочно!RJC$5*1000000</f>
        <v>#DIV/0!</v>
      </c>
      <c r="RJE57" s="27" t="e">
        <f>RJE56/Справочно!RJD$5*1000000</f>
        <v>#DIV/0!</v>
      </c>
      <c r="RJF57" s="27" t="e">
        <f>RJF56/Справочно!RJE$5*1000000</f>
        <v>#DIV/0!</v>
      </c>
      <c r="RJG57" s="27" t="e">
        <f>RJG56/Справочно!RJF$5*1000000</f>
        <v>#DIV/0!</v>
      </c>
      <c r="RJH57" s="27" t="e">
        <f>RJH56/Справочно!RJG$5*1000000</f>
        <v>#DIV/0!</v>
      </c>
      <c r="RJI57" s="27" t="e">
        <f>RJI56/Справочно!RJH$5*1000000</f>
        <v>#DIV/0!</v>
      </c>
      <c r="RJJ57" s="27" t="e">
        <f>RJJ56/Справочно!RJI$5*1000000</f>
        <v>#DIV/0!</v>
      </c>
      <c r="RJK57" s="27" t="e">
        <f>RJK56/Справочно!RJJ$5*1000000</f>
        <v>#DIV/0!</v>
      </c>
      <c r="RJL57" s="27" t="e">
        <f>RJL56/Справочно!RJK$5*1000000</f>
        <v>#DIV/0!</v>
      </c>
      <c r="RJM57" s="27" t="e">
        <f>RJM56/Справочно!RJL$5*1000000</f>
        <v>#DIV/0!</v>
      </c>
      <c r="RJN57" s="27" t="e">
        <f>RJN56/Справочно!RJM$5*1000000</f>
        <v>#DIV/0!</v>
      </c>
      <c r="RJO57" s="27" t="e">
        <f>RJO56/Справочно!RJN$5*1000000</f>
        <v>#DIV/0!</v>
      </c>
      <c r="RJP57" s="27" t="e">
        <f>RJP56/Справочно!RJO$5*1000000</f>
        <v>#DIV/0!</v>
      </c>
      <c r="RJQ57" s="27" t="e">
        <f>RJQ56/Справочно!RJP$5*1000000</f>
        <v>#DIV/0!</v>
      </c>
      <c r="RJR57" s="27" t="e">
        <f>RJR56/Справочно!RJQ$5*1000000</f>
        <v>#DIV/0!</v>
      </c>
      <c r="RJS57" s="27" t="e">
        <f>RJS56/Справочно!RJR$5*1000000</f>
        <v>#DIV/0!</v>
      </c>
      <c r="RJT57" s="27" t="e">
        <f>RJT56/Справочно!RJS$5*1000000</f>
        <v>#DIV/0!</v>
      </c>
      <c r="RJU57" s="27" t="e">
        <f>RJU56/Справочно!RJT$5*1000000</f>
        <v>#DIV/0!</v>
      </c>
      <c r="RJV57" s="27" t="e">
        <f>RJV56/Справочно!RJU$5*1000000</f>
        <v>#DIV/0!</v>
      </c>
      <c r="RJW57" s="27" t="e">
        <f>RJW56/Справочно!RJV$5*1000000</f>
        <v>#DIV/0!</v>
      </c>
      <c r="RJX57" s="27" t="e">
        <f>RJX56/Справочно!RJW$5*1000000</f>
        <v>#DIV/0!</v>
      </c>
      <c r="RJY57" s="27" t="e">
        <f>RJY56/Справочно!RJX$5*1000000</f>
        <v>#DIV/0!</v>
      </c>
      <c r="RJZ57" s="27" t="e">
        <f>RJZ56/Справочно!RJY$5*1000000</f>
        <v>#DIV/0!</v>
      </c>
      <c r="RKA57" s="27" t="e">
        <f>RKA56/Справочно!RJZ$5*1000000</f>
        <v>#DIV/0!</v>
      </c>
      <c r="RKB57" s="27" t="e">
        <f>RKB56/Справочно!RKA$5*1000000</f>
        <v>#DIV/0!</v>
      </c>
      <c r="RKC57" s="27" t="e">
        <f>RKC56/Справочно!RKB$5*1000000</f>
        <v>#DIV/0!</v>
      </c>
      <c r="RKD57" s="27" t="e">
        <f>RKD56/Справочно!RKC$5*1000000</f>
        <v>#DIV/0!</v>
      </c>
      <c r="RKE57" s="27" t="e">
        <f>RKE56/Справочно!RKD$5*1000000</f>
        <v>#DIV/0!</v>
      </c>
      <c r="RKF57" s="27" t="e">
        <f>RKF56/Справочно!RKE$5*1000000</f>
        <v>#DIV/0!</v>
      </c>
      <c r="RKG57" s="27" t="e">
        <f>RKG56/Справочно!RKF$5*1000000</f>
        <v>#DIV/0!</v>
      </c>
      <c r="RKH57" s="27" t="e">
        <f>RKH56/Справочно!RKG$5*1000000</f>
        <v>#DIV/0!</v>
      </c>
      <c r="RKI57" s="27" t="e">
        <f>RKI56/Справочно!RKH$5*1000000</f>
        <v>#DIV/0!</v>
      </c>
      <c r="RKJ57" s="27" t="e">
        <f>RKJ56/Справочно!RKI$5*1000000</f>
        <v>#DIV/0!</v>
      </c>
      <c r="RKK57" s="27" t="e">
        <f>RKK56/Справочно!RKJ$5*1000000</f>
        <v>#DIV/0!</v>
      </c>
      <c r="RKL57" s="27" t="e">
        <f>RKL56/Справочно!RKK$5*1000000</f>
        <v>#DIV/0!</v>
      </c>
      <c r="RKM57" s="27" t="e">
        <f>RKM56/Справочно!RKL$5*1000000</f>
        <v>#DIV/0!</v>
      </c>
      <c r="RKN57" s="27" t="e">
        <f>RKN56/Справочно!RKM$5*1000000</f>
        <v>#DIV/0!</v>
      </c>
      <c r="RKO57" s="27" t="e">
        <f>RKO56/Справочно!RKN$5*1000000</f>
        <v>#DIV/0!</v>
      </c>
      <c r="RKP57" s="27" t="e">
        <f>RKP56/Справочно!RKO$5*1000000</f>
        <v>#DIV/0!</v>
      </c>
      <c r="RKQ57" s="27" t="e">
        <f>RKQ56/Справочно!RKP$5*1000000</f>
        <v>#DIV/0!</v>
      </c>
      <c r="RKR57" s="27" t="e">
        <f>RKR56/Справочно!RKQ$5*1000000</f>
        <v>#DIV/0!</v>
      </c>
      <c r="RKS57" s="27" t="e">
        <f>RKS56/Справочно!RKR$5*1000000</f>
        <v>#DIV/0!</v>
      </c>
      <c r="RKT57" s="27" t="e">
        <f>RKT56/Справочно!RKS$5*1000000</f>
        <v>#DIV/0!</v>
      </c>
      <c r="RKU57" s="27" t="e">
        <f>RKU56/Справочно!RKT$5*1000000</f>
        <v>#DIV/0!</v>
      </c>
      <c r="RKV57" s="27" t="e">
        <f>RKV56/Справочно!RKU$5*1000000</f>
        <v>#DIV/0!</v>
      </c>
      <c r="RKW57" s="27" t="e">
        <f>RKW56/Справочно!RKV$5*1000000</f>
        <v>#DIV/0!</v>
      </c>
      <c r="RKX57" s="27" t="e">
        <f>RKX56/Справочно!RKW$5*1000000</f>
        <v>#DIV/0!</v>
      </c>
      <c r="RKY57" s="27" t="e">
        <f>RKY56/Справочно!RKX$5*1000000</f>
        <v>#DIV/0!</v>
      </c>
      <c r="RKZ57" s="27" t="e">
        <f>RKZ56/Справочно!RKY$5*1000000</f>
        <v>#DIV/0!</v>
      </c>
      <c r="RLA57" s="27" t="e">
        <f>RLA56/Справочно!RKZ$5*1000000</f>
        <v>#DIV/0!</v>
      </c>
      <c r="RLB57" s="27" t="e">
        <f>RLB56/Справочно!RLA$5*1000000</f>
        <v>#DIV/0!</v>
      </c>
      <c r="RLC57" s="27" t="e">
        <f>RLC56/Справочно!RLB$5*1000000</f>
        <v>#DIV/0!</v>
      </c>
      <c r="RLD57" s="27" t="e">
        <f>RLD56/Справочно!RLC$5*1000000</f>
        <v>#DIV/0!</v>
      </c>
      <c r="RLE57" s="27" t="e">
        <f>RLE56/Справочно!RLD$5*1000000</f>
        <v>#DIV/0!</v>
      </c>
      <c r="RLF57" s="27" t="e">
        <f>RLF56/Справочно!RLE$5*1000000</f>
        <v>#DIV/0!</v>
      </c>
      <c r="RLG57" s="27" t="e">
        <f>RLG56/Справочно!RLF$5*1000000</f>
        <v>#DIV/0!</v>
      </c>
      <c r="RLH57" s="27" t="e">
        <f>RLH56/Справочно!RLG$5*1000000</f>
        <v>#DIV/0!</v>
      </c>
      <c r="RLI57" s="27" t="e">
        <f>RLI56/Справочно!RLH$5*1000000</f>
        <v>#DIV/0!</v>
      </c>
      <c r="RLJ57" s="27" t="e">
        <f>RLJ56/Справочно!RLI$5*1000000</f>
        <v>#DIV/0!</v>
      </c>
      <c r="RLK57" s="27" t="e">
        <f>RLK56/Справочно!RLJ$5*1000000</f>
        <v>#DIV/0!</v>
      </c>
      <c r="RLL57" s="27" t="e">
        <f>RLL56/Справочно!RLK$5*1000000</f>
        <v>#DIV/0!</v>
      </c>
      <c r="RLM57" s="27" t="e">
        <f>RLM56/Справочно!RLL$5*1000000</f>
        <v>#DIV/0!</v>
      </c>
      <c r="RLN57" s="27" t="e">
        <f>RLN56/Справочно!RLM$5*1000000</f>
        <v>#DIV/0!</v>
      </c>
      <c r="RLO57" s="27" t="e">
        <f>RLO56/Справочно!RLN$5*1000000</f>
        <v>#DIV/0!</v>
      </c>
      <c r="RLP57" s="27" t="e">
        <f>RLP56/Справочно!RLO$5*1000000</f>
        <v>#DIV/0!</v>
      </c>
      <c r="RLQ57" s="27" t="e">
        <f>RLQ56/Справочно!RLP$5*1000000</f>
        <v>#DIV/0!</v>
      </c>
      <c r="RLR57" s="27" t="e">
        <f>RLR56/Справочно!RLQ$5*1000000</f>
        <v>#DIV/0!</v>
      </c>
      <c r="RLS57" s="27" t="e">
        <f>RLS56/Справочно!RLR$5*1000000</f>
        <v>#DIV/0!</v>
      </c>
      <c r="RLT57" s="27" t="e">
        <f>RLT56/Справочно!RLS$5*1000000</f>
        <v>#DIV/0!</v>
      </c>
      <c r="RLU57" s="27" t="e">
        <f>RLU56/Справочно!RLT$5*1000000</f>
        <v>#DIV/0!</v>
      </c>
      <c r="RLV57" s="27" t="e">
        <f>RLV56/Справочно!RLU$5*1000000</f>
        <v>#DIV/0!</v>
      </c>
      <c r="RLW57" s="27" t="e">
        <f>RLW56/Справочно!RLV$5*1000000</f>
        <v>#DIV/0!</v>
      </c>
      <c r="RLX57" s="27" t="e">
        <f>RLX56/Справочно!RLW$5*1000000</f>
        <v>#DIV/0!</v>
      </c>
      <c r="RLY57" s="27" t="e">
        <f>RLY56/Справочно!RLX$5*1000000</f>
        <v>#DIV/0!</v>
      </c>
      <c r="RLZ57" s="27" t="e">
        <f>RLZ56/Справочно!RLY$5*1000000</f>
        <v>#DIV/0!</v>
      </c>
      <c r="RMA57" s="27" t="e">
        <f>RMA56/Справочно!RLZ$5*1000000</f>
        <v>#DIV/0!</v>
      </c>
      <c r="RMB57" s="27" t="e">
        <f>RMB56/Справочно!RMA$5*1000000</f>
        <v>#DIV/0!</v>
      </c>
      <c r="RMC57" s="27" t="e">
        <f>RMC56/Справочно!RMB$5*1000000</f>
        <v>#DIV/0!</v>
      </c>
      <c r="RMD57" s="27" t="e">
        <f>RMD56/Справочно!RMC$5*1000000</f>
        <v>#DIV/0!</v>
      </c>
      <c r="RME57" s="27" t="e">
        <f>RME56/Справочно!RMD$5*1000000</f>
        <v>#DIV/0!</v>
      </c>
      <c r="RMF57" s="27" t="e">
        <f>RMF56/Справочно!RME$5*1000000</f>
        <v>#DIV/0!</v>
      </c>
      <c r="RMG57" s="27" t="e">
        <f>RMG56/Справочно!RMF$5*1000000</f>
        <v>#DIV/0!</v>
      </c>
      <c r="RMH57" s="27" t="e">
        <f>RMH56/Справочно!RMG$5*1000000</f>
        <v>#DIV/0!</v>
      </c>
      <c r="RMI57" s="27" t="e">
        <f>RMI56/Справочно!RMH$5*1000000</f>
        <v>#DIV/0!</v>
      </c>
      <c r="RMJ57" s="27" t="e">
        <f>RMJ56/Справочно!RMI$5*1000000</f>
        <v>#DIV/0!</v>
      </c>
      <c r="RMK57" s="27" t="e">
        <f>RMK56/Справочно!RMJ$5*1000000</f>
        <v>#DIV/0!</v>
      </c>
      <c r="RML57" s="27" t="e">
        <f>RML56/Справочно!RMK$5*1000000</f>
        <v>#DIV/0!</v>
      </c>
      <c r="RMM57" s="27" t="e">
        <f>RMM56/Справочно!RML$5*1000000</f>
        <v>#DIV/0!</v>
      </c>
      <c r="RMN57" s="27" t="e">
        <f>RMN56/Справочно!RMM$5*1000000</f>
        <v>#DIV/0!</v>
      </c>
      <c r="RMO57" s="27" t="e">
        <f>RMO56/Справочно!RMN$5*1000000</f>
        <v>#DIV/0!</v>
      </c>
      <c r="RMP57" s="27" t="e">
        <f>RMP56/Справочно!RMO$5*1000000</f>
        <v>#DIV/0!</v>
      </c>
      <c r="RMQ57" s="27" t="e">
        <f>RMQ56/Справочно!RMP$5*1000000</f>
        <v>#DIV/0!</v>
      </c>
      <c r="RMR57" s="27" t="e">
        <f>RMR56/Справочно!RMQ$5*1000000</f>
        <v>#DIV/0!</v>
      </c>
      <c r="RMS57" s="27" t="e">
        <f>RMS56/Справочно!RMR$5*1000000</f>
        <v>#DIV/0!</v>
      </c>
      <c r="RMT57" s="27" t="e">
        <f>RMT56/Справочно!RMS$5*1000000</f>
        <v>#DIV/0!</v>
      </c>
      <c r="RMU57" s="27" t="e">
        <f>RMU56/Справочно!RMT$5*1000000</f>
        <v>#DIV/0!</v>
      </c>
      <c r="RMV57" s="27" t="e">
        <f>RMV56/Справочно!RMU$5*1000000</f>
        <v>#DIV/0!</v>
      </c>
      <c r="RMW57" s="27" t="e">
        <f>RMW56/Справочно!RMV$5*1000000</f>
        <v>#DIV/0!</v>
      </c>
      <c r="RMX57" s="27" t="e">
        <f>RMX56/Справочно!RMW$5*1000000</f>
        <v>#DIV/0!</v>
      </c>
      <c r="RMY57" s="27" t="e">
        <f>RMY56/Справочно!RMX$5*1000000</f>
        <v>#DIV/0!</v>
      </c>
      <c r="RMZ57" s="27" t="e">
        <f>RMZ56/Справочно!RMY$5*1000000</f>
        <v>#DIV/0!</v>
      </c>
      <c r="RNA57" s="27" t="e">
        <f>RNA56/Справочно!RMZ$5*1000000</f>
        <v>#DIV/0!</v>
      </c>
      <c r="RNB57" s="27" t="e">
        <f>RNB56/Справочно!RNA$5*1000000</f>
        <v>#DIV/0!</v>
      </c>
      <c r="RNC57" s="27" t="e">
        <f>RNC56/Справочно!RNB$5*1000000</f>
        <v>#DIV/0!</v>
      </c>
      <c r="RND57" s="27" t="e">
        <f>RND56/Справочно!RNC$5*1000000</f>
        <v>#DIV/0!</v>
      </c>
      <c r="RNE57" s="27" t="e">
        <f>RNE56/Справочно!RND$5*1000000</f>
        <v>#DIV/0!</v>
      </c>
      <c r="RNF57" s="27" t="e">
        <f>RNF56/Справочно!RNE$5*1000000</f>
        <v>#DIV/0!</v>
      </c>
      <c r="RNG57" s="27" t="e">
        <f>RNG56/Справочно!RNF$5*1000000</f>
        <v>#DIV/0!</v>
      </c>
      <c r="RNH57" s="27" t="e">
        <f>RNH56/Справочно!RNG$5*1000000</f>
        <v>#DIV/0!</v>
      </c>
      <c r="RNI57" s="27" t="e">
        <f>RNI56/Справочно!RNH$5*1000000</f>
        <v>#DIV/0!</v>
      </c>
      <c r="RNJ57" s="27" t="e">
        <f>RNJ56/Справочно!RNI$5*1000000</f>
        <v>#DIV/0!</v>
      </c>
      <c r="RNK57" s="27" t="e">
        <f>RNK56/Справочно!RNJ$5*1000000</f>
        <v>#DIV/0!</v>
      </c>
      <c r="RNL57" s="27" t="e">
        <f>RNL56/Справочно!RNK$5*1000000</f>
        <v>#DIV/0!</v>
      </c>
      <c r="RNM57" s="27" t="e">
        <f>RNM56/Справочно!RNL$5*1000000</f>
        <v>#DIV/0!</v>
      </c>
      <c r="RNN57" s="27" t="e">
        <f>RNN56/Справочно!RNM$5*1000000</f>
        <v>#DIV/0!</v>
      </c>
      <c r="RNO57" s="27" t="e">
        <f>RNO56/Справочно!RNN$5*1000000</f>
        <v>#DIV/0!</v>
      </c>
      <c r="RNP57" s="27" t="e">
        <f>RNP56/Справочно!RNO$5*1000000</f>
        <v>#DIV/0!</v>
      </c>
      <c r="RNQ57" s="27" t="e">
        <f>RNQ56/Справочно!RNP$5*1000000</f>
        <v>#DIV/0!</v>
      </c>
      <c r="RNR57" s="27" t="e">
        <f>RNR56/Справочно!RNQ$5*1000000</f>
        <v>#DIV/0!</v>
      </c>
      <c r="RNS57" s="27" t="e">
        <f>RNS56/Справочно!RNR$5*1000000</f>
        <v>#DIV/0!</v>
      </c>
      <c r="RNT57" s="27" t="e">
        <f>RNT56/Справочно!RNS$5*1000000</f>
        <v>#DIV/0!</v>
      </c>
      <c r="RNU57" s="27" t="e">
        <f>RNU56/Справочно!RNT$5*1000000</f>
        <v>#DIV/0!</v>
      </c>
      <c r="RNV57" s="27" t="e">
        <f>RNV56/Справочно!RNU$5*1000000</f>
        <v>#DIV/0!</v>
      </c>
      <c r="RNW57" s="27" t="e">
        <f>RNW56/Справочно!RNV$5*1000000</f>
        <v>#DIV/0!</v>
      </c>
      <c r="RNX57" s="27" t="e">
        <f>RNX56/Справочно!RNW$5*1000000</f>
        <v>#DIV/0!</v>
      </c>
      <c r="RNY57" s="27" t="e">
        <f>RNY56/Справочно!RNX$5*1000000</f>
        <v>#DIV/0!</v>
      </c>
      <c r="RNZ57" s="27" t="e">
        <f>RNZ56/Справочно!RNY$5*1000000</f>
        <v>#DIV/0!</v>
      </c>
      <c r="ROA57" s="27" t="e">
        <f>ROA56/Справочно!RNZ$5*1000000</f>
        <v>#DIV/0!</v>
      </c>
      <c r="ROB57" s="27" t="e">
        <f>ROB56/Справочно!ROA$5*1000000</f>
        <v>#DIV/0!</v>
      </c>
      <c r="ROC57" s="27" t="e">
        <f>ROC56/Справочно!ROB$5*1000000</f>
        <v>#DIV/0!</v>
      </c>
      <c r="ROD57" s="27" t="e">
        <f>ROD56/Справочно!ROC$5*1000000</f>
        <v>#DIV/0!</v>
      </c>
      <c r="ROE57" s="27" t="e">
        <f>ROE56/Справочно!ROD$5*1000000</f>
        <v>#DIV/0!</v>
      </c>
      <c r="ROF57" s="27" t="e">
        <f>ROF56/Справочно!ROE$5*1000000</f>
        <v>#DIV/0!</v>
      </c>
      <c r="ROG57" s="27" t="e">
        <f>ROG56/Справочно!ROF$5*1000000</f>
        <v>#DIV/0!</v>
      </c>
      <c r="ROH57" s="27" t="e">
        <f>ROH56/Справочно!ROG$5*1000000</f>
        <v>#DIV/0!</v>
      </c>
      <c r="ROI57" s="27" t="e">
        <f>ROI56/Справочно!ROH$5*1000000</f>
        <v>#DIV/0!</v>
      </c>
      <c r="ROJ57" s="27" t="e">
        <f>ROJ56/Справочно!ROI$5*1000000</f>
        <v>#DIV/0!</v>
      </c>
      <c r="ROK57" s="27" t="e">
        <f>ROK56/Справочно!ROJ$5*1000000</f>
        <v>#DIV/0!</v>
      </c>
      <c r="ROL57" s="27" t="e">
        <f>ROL56/Справочно!ROK$5*1000000</f>
        <v>#DIV/0!</v>
      </c>
      <c r="ROM57" s="27" t="e">
        <f>ROM56/Справочно!ROL$5*1000000</f>
        <v>#DIV/0!</v>
      </c>
      <c r="RON57" s="27" t="e">
        <f>RON56/Справочно!ROM$5*1000000</f>
        <v>#DIV/0!</v>
      </c>
      <c r="ROO57" s="27" t="e">
        <f>ROO56/Справочно!RON$5*1000000</f>
        <v>#DIV/0!</v>
      </c>
      <c r="ROP57" s="27" t="e">
        <f>ROP56/Справочно!ROO$5*1000000</f>
        <v>#DIV/0!</v>
      </c>
      <c r="ROQ57" s="27" t="e">
        <f>ROQ56/Справочно!ROP$5*1000000</f>
        <v>#DIV/0!</v>
      </c>
      <c r="ROR57" s="27" t="e">
        <f>ROR56/Справочно!ROQ$5*1000000</f>
        <v>#DIV/0!</v>
      </c>
      <c r="ROS57" s="27" t="e">
        <f>ROS56/Справочно!ROR$5*1000000</f>
        <v>#DIV/0!</v>
      </c>
      <c r="ROT57" s="27" t="e">
        <f>ROT56/Справочно!ROS$5*1000000</f>
        <v>#DIV/0!</v>
      </c>
      <c r="ROU57" s="27" t="e">
        <f>ROU56/Справочно!ROT$5*1000000</f>
        <v>#DIV/0!</v>
      </c>
      <c r="ROV57" s="27" t="e">
        <f>ROV56/Справочно!ROU$5*1000000</f>
        <v>#DIV/0!</v>
      </c>
      <c r="ROW57" s="27" t="e">
        <f>ROW56/Справочно!ROV$5*1000000</f>
        <v>#DIV/0!</v>
      </c>
      <c r="ROX57" s="27" t="e">
        <f>ROX56/Справочно!ROW$5*1000000</f>
        <v>#DIV/0!</v>
      </c>
      <c r="ROY57" s="27" t="e">
        <f>ROY56/Справочно!ROX$5*1000000</f>
        <v>#DIV/0!</v>
      </c>
      <c r="ROZ57" s="27" t="e">
        <f>ROZ56/Справочно!ROY$5*1000000</f>
        <v>#DIV/0!</v>
      </c>
      <c r="RPA57" s="27" t="e">
        <f>RPA56/Справочно!ROZ$5*1000000</f>
        <v>#DIV/0!</v>
      </c>
      <c r="RPB57" s="27" t="e">
        <f>RPB56/Справочно!RPA$5*1000000</f>
        <v>#DIV/0!</v>
      </c>
      <c r="RPC57" s="27" t="e">
        <f>RPC56/Справочно!RPB$5*1000000</f>
        <v>#DIV/0!</v>
      </c>
      <c r="RPD57" s="27" t="e">
        <f>RPD56/Справочно!RPC$5*1000000</f>
        <v>#DIV/0!</v>
      </c>
      <c r="RPE57" s="27" t="e">
        <f>RPE56/Справочно!RPD$5*1000000</f>
        <v>#DIV/0!</v>
      </c>
      <c r="RPF57" s="27" t="e">
        <f>RPF56/Справочно!RPE$5*1000000</f>
        <v>#DIV/0!</v>
      </c>
      <c r="RPG57" s="27" t="e">
        <f>RPG56/Справочно!RPF$5*1000000</f>
        <v>#DIV/0!</v>
      </c>
      <c r="RPH57" s="27" t="e">
        <f>RPH56/Справочно!RPG$5*1000000</f>
        <v>#DIV/0!</v>
      </c>
      <c r="RPI57" s="27" t="e">
        <f>RPI56/Справочно!RPH$5*1000000</f>
        <v>#DIV/0!</v>
      </c>
      <c r="RPJ57" s="27" t="e">
        <f>RPJ56/Справочно!RPI$5*1000000</f>
        <v>#DIV/0!</v>
      </c>
      <c r="RPK57" s="27" t="e">
        <f>RPK56/Справочно!RPJ$5*1000000</f>
        <v>#DIV/0!</v>
      </c>
      <c r="RPL57" s="27" t="e">
        <f>RPL56/Справочно!RPK$5*1000000</f>
        <v>#DIV/0!</v>
      </c>
      <c r="RPM57" s="27" t="e">
        <f>RPM56/Справочно!RPL$5*1000000</f>
        <v>#DIV/0!</v>
      </c>
      <c r="RPN57" s="27" t="e">
        <f>RPN56/Справочно!RPM$5*1000000</f>
        <v>#DIV/0!</v>
      </c>
      <c r="RPO57" s="27" t="e">
        <f>RPO56/Справочно!RPN$5*1000000</f>
        <v>#DIV/0!</v>
      </c>
      <c r="RPP57" s="27" t="e">
        <f>RPP56/Справочно!RPO$5*1000000</f>
        <v>#DIV/0!</v>
      </c>
      <c r="RPQ57" s="27" t="e">
        <f>RPQ56/Справочно!RPP$5*1000000</f>
        <v>#DIV/0!</v>
      </c>
      <c r="RPR57" s="27" t="e">
        <f>RPR56/Справочно!RPQ$5*1000000</f>
        <v>#DIV/0!</v>
      </c>
      <c r="RPS57" s="27" t="e">
        <f>RPS56/Справочно!RPR$5*1000000</f>
        <v>#DIV/0!</v>
      </c>
      <c r="RPT57" s="27" t="e">
        <f>RPT56/Справочно!RPS$5*1000000</f>
        <v>#DIV/0!</v>
      </c>
      <c r="RPU57" s="27" t="e">
        <f>RPU56/Справочно!RPT$5*1000000</f>
        <v>#DIV/0!</v>
      </c>
      <c r="RPV57" s="27" t="e">
        <f>RPV56/Справочно!RPU$5*1000000</f>
        <v>#DIV/0!</v>
      </c>
      <c r="RPW57" s="27" t="e">
        <f>RPW56/Справочно!RPV$5*1000000</f>
        <v>#DIV/0!</v>
      </c>
      <c r="RPX57" s="27" t="e">
        <f>RPX56/Справочно!RPW$5*1000000</f>
        <v>#DIV/0!</v>
      </c>
      <c r="RPY57" s="27" t="e">
        <f>RPY56/Справочно!RPX$5*1000000</f>
        <v>#DIV/0!</v>
      </c>
      <c r="RPZ57" s="27" t="e">
        <f>RPZ56/Справочно!RPY$5*1000000</f>
        <v>#DIV/0!</v>
      </c>
      <c r="RQA57" s="27" t="e">
        <f>RQA56/Справочно!RPZ$5*1000000</f>
        <v>#DIV/0!</v>
      </c>
      <c r="RQB57" s="27" t="e">
        <f>RQB56/Справочно!RQA$5*1000000</f>
        <v>#DIV/0!</v>
      </c>
      <c r="RQC57" s="27" t="e">
        <f>RQC56/Справочно!RQB$5*1000000</f>
        <v>#DIV/0!</v>
      </c>
      <c r="RQD57" s="27" t="e">
        <f>RQD56/Справочно!RQC$5*1000000</f>
        <v>#DIV/0!</v>
      </c>
      <c r="RQE57" s="27" t="e">
        <f>RQE56/Справочно!RQD$5*1000000</f>
        <v>#DIV/0!</v>
      </c>
      <c r="RQF57" s="27" t="e">
        <f>RQF56/Справочно!RQE$5*1000000</f>
        <v>#DIV/0!</v>
      </c>
      <c r="RQG57" s="27" t="e">
        <f>RQG56/Справочно!RQF$5*1000000</f>
        <v>#DIV/0!</v>
      </c>
      <c r="RQH57" s="27" t="e">
        <f>RQH56/Справочно!RQG$5*1000000</f>
        <v>#DIV/0!</v>
      </c>
      <c r="RQI57" s="27" t="e">
        <f>RQI56/Справочно!RQH$5*1000000</f>
        <v>#DIV/0!</v>
      </c>
      <c r="RQJ57" s="27" t="e">
        <f>RQJ56/Справочно!RQI$5*1000000</f>
        <v>#DIV/0!</v>
      </c>
      <c r="RQK57" s="27" t="e">
        <f>RQK56/Справочно!RQJ$5*1000000</f>
        <v>#DIV/0!</v>
      </c>
      <c r="RQL57" s="27" t="e">
        <f>RQL56/Справочно!RQK$5*1000000</f>
        <v>#DIV/0!</v>
      </c>
      <c r="RQM57" s="27" t="e">
        <f>RQM56/Справочно!RQL$5*1000000</f>
        <v>#DIV/0!</v>
      </c>
      <c r="RQN57" s="27" t="e">
        <f>RQN56/Справочно!RQM$5*1000000</f>
        <v>#DIV/0!</v>
      </c>
      <c r="RQO57" s="27" t="e">
        <f>RQO56/Справочно!RQN$5*1000000</f>
        <v>#DIV/0!</v>
      </c>
      <c r="RQP57" s="27" t="e">
        <f>RQP56/Справочно!RQO$5*1000000</f>
        <v>#DIV/0!</v>
      </c>
      <c r="RQQ57" s="27" t="e">
        <f>RQQ56/Справочно!RQP$5*1000000</f>
        <v>#DIV/0!</v>
      </c>
      <c r="RQR57" s="27" t="e">
        <f>RQR56/Справочно!RQQ$5*1000000</f>
        <v>#DIV/0!</v>
      </c>
      <c r="RQS57" s="27" t="e">
        <f>RQS56/Справочно!RQR$5*1000000</f>
        <v>#DIV/0!</v>
      </c>
      <c r="RQT57" s="27" t="e">
        <f>RQT56/Справочно!RQS$5*1000000</f>
        <v>#DIV/0!</v>
      </c>
      <c r="RQU57" s="27" t="e">
        <f>RQU56/Справочно!RQT$5*1000000</f>
        <v>#DIV/0!</v>
      </c>
      <c r="RQV57" s="27" t="e">
        <f>RQV56/Справочно!RQU$5*1000000</f>
        <v>#DIV/0!</v>
      </c>
      <c r="RQW57" s="27" t="e">
        <f>RQW56/Справочно!RQV$5*1000000</f>
        <v>#DIV/0!</v>
      </c>
      <c r="RQX57" s="27" t="e">
        <f>RQX56/Справочно!RQW$5*1000000</f>
        <v>#DIV/0!</v>
      </c>
      <c r="RQY57" s="27" t="e">
        <f>RQY56/Справочно!RQX$5*1000000</f>
        <v>#DIV/0!</v>
      </c>
      <c r="RQZ57" s="27" t="e">
        <f>RQZ56/Справочно!RQY$5*1000000</f>
        <v>#DIV/0!</v>
      </c>
      <c r="RRA57" s="27" t="e">
        <f>RRA56/Справочно!RQZ$5*1000000</f>
        <v>#DIV/0!</v>
      </c>
      <c r="RRB57" s="27" t="e">
        <f>RRB56/Справочно!RRA$5*1000000</f>
        <v>#DIV/0!</v>
      </c>
      <c r="RRC57" s="27" t="e">
        <f>RRC56/Справочно!RRB$5*1000000</f>
        <v>#DIV/0!</v>
      </c>
      <c r="RRD57" s="27" t="e">
        <f>RRD56/Справочно!RRC$5*1000000</f>
        <v>#DIV/0!</v>
      </c>
      <c r="RRE57" s="27" t="e">
        <f>RRE56/Справочно!RRD$5*1000000</f>
        <v>#DIV/0!</v>
      </c>
      <c r="RRF57" s="27" t="e">
        <f>RRF56/Справочно!RRE$5*1000000</f>
        <v>#DIV/0!</v>
      </c>
      <c r="RRG57" s="27" t="e">
        <f>RRG56/Справочно!RRF$5*1000000</f>
        <v>#DIV/0!</v>
      </c>
      <c r="RRH57" s="27" t="e">
        <f>RRH56/Справочно!RRG$5*1000000</f>
        <v>#DIV/0!</v>
      </c>
      <c r="RRI57" s="27" t="e">
        <f>RRI56/Справочно!RRH$5*1000000</f>
        <v>#DIV/0!</v>
      </c>
      <c r="RRJ57" s="27" t="e">
        <f>RRJ56/Справочно!RRI$5*1000000</f>
        <v>#DIV/0!</v>
      </c>
      <c r="RRK57" s="27" t="e">
        <f>RRK56/Справочно!RRJ$5*1000000</f>
        <v>#DIV/0!</v>
      </c>
      <c r="RRL57" s="27" t="e">
        <f>RRL56/Справочно!RRK$5*1000000</f>
        <v>#DIV/0!</v>
      </c>
      <c r="RRM57" s="27" t="e">
        <f>RRM56/Справочно!RRL$5*1000000</f>
        <v>#DIV/0!</v>
      </c>
      <c r="RRN57" s="27" t="e">
        <f>RRN56/Справочно!RRM$5*1000000</f>
        <v>#DIV/0!</v>
      </c>
      <c r="RRO57" s="27" t="e">
        <f>RRO56/Справочно!RRN$5*1000000</f>
        <v>#DIV/0!</v>
      </c>
      <c r="RRP57" s="27" t="e">
        <f>RRP56/Справочно!RRO$5*1000000</f>
        <v>#DIV/0!</v>
      </c>
      <c r="RRQ57" s="27" t="e">
        <f>RRQ56/Справочно!RRP$5*1000000</f>
        <v>#DIV/0!</v>
      </c>
      <c r="RRR57" s="27" t="e">
        <f>RRR56/Справочно!RRQ$5*1000000</f>
        <v>#DIV/0!</v>
      </c>
      <c r="RRS57" s="27" t="e">
        <f>RRS56/Справочно!RRR$5*1000000</f>
        <v>#DIV/0!</v>
      </c>
      <c r="RRT57" s="27" t="e">
        <f>RRT56/Справочно!RRS$5*1000000</f>
        <v>#DIV/0!</v>
      </c>
      <c r="RRU57" s="27" t="e">
        <f>RRU56/Справочно!RRT$5*1000000</f>
        <v>#DIV/0!</v>
      </c>
      <c r="RRV57" s="27" t="e">
        <f>RRV56/Справочно!RRU$5*1000000</f>
        <v>#DIV/0!</v>
      </c>
      <c r="RRW57" s="27" t="e">
        <f>RRW56/Справочно!RRV$5*1000000</f>
        <v>#DIV/0!</v>
      </c>
      <c r="RRX57" s="27" t="e">
        <f>RRX56/Справочно!RRW$5*1000000</f>
        <v>#DIV/0!</v>
      </c>
      <c r="RRY57" s="27" t="e">
        <f>RRY56/Справочно!RRX$5*1000000</f>
        <v>#DIV/0!</v>
      </c>
      <c r="RRZ57" s="27" t="e">
        <f>RRZ56/Справочно!RRY$5*1000000</f>
        <v>#DIV/0!</v>
      </c>
      <c r="RSA57" s="27" t="e">
        <f>RSA56/Справочно!RRZ$5*1000000</f>
        <v>#DIV/0!</v>
      </c>
      <c r="RSB57" s="27" t="e">
        <f>RSB56/Справочно!RSA$5*1000000</f>
        <v>#DIV/0!</v>
      </c>
      <c r="RSC57" s="27" t="e">
        <f>RSC56/Справочно!RSB$5*1000000</f>
        <v>#DIV/0!</v>
      </c>
      <c r="RSD57" s="27" t="e">
        <f>RSD56/Справочно!RSC$5*1000000</f>
        <v>#DIV/0!</v>
      </c>
      <c r="RSE57" s="27" t="e">
        <f>RSE56/Справочно!RSD$5*1000000</f>
        <v>#DIV/0!</v>
      </c>
      <c r="RSF57" s="27" t="e">
        <f>RSF56/Справочно!RSE$5*1000000</f>
        <v>#DIV/0!</v>
      </c>
      <c r="RSG57" s="27" t="e">
        <f>RSG56/Справочно!RSF$5*1000000</f>
        <v>#DIV/0!</v>
      </c>
      <c r="RSH57" s="27" t="e">
        <f>RSH56/Справочно!RSG$5*1000000</f>
        <v>#DIV/0!</v>
      </c>
      <c r="RSI57" s="27" t="e">
        <f>RSI56/Справочно!RSH$5*1000000</f>
        <v>#DIV/0!</v>
      </c>
      <c r="RSJ57" s="27" t="e">
        <f>RSJ56/Справочно!RSI$5*1000000</f>
        <v>#DIV/0!</v>
      </c>
      <c r="RSK57" s="27" t="e">
        <f>RSK56/Справочно!RSJ$5*1000000</f>
        <v>#DIV/0!</v>
      </c>
      <c r="RSL57" s="27" t="e">
        <f>RSL56/Справочно!RSK$5*1000000</f>
        <v>#DIV/0!</v>
      </c>
      <c r="RSM57" s="27" t="e">
        <f>RSM56/Справочно!RSL$5*1000000</f>
        <v>#DIV/0!</v>
      </c>
      <c r="RSN57" s="27" t="e">
        <f>RSN56/Справочно!RSM$5*1000000</f>
        <v>#DIV/0!</v>
      </c>
      <c r="RSO57" s="27" t="e">
        <f>RSO56/Справочно!RSN$5*1000000</f>
        <v>#DIV/0!</v>
      </c>
      <c r="RSP57" s="27" t="e">
        <f>RSP56/Справочно!RSO$5*1000000</f>
        <v>#DIV/0!</v>
      </c>
      <c r="RSQ57" s="27" t="e">
        <f>RSQ56/Справочно!RSP$5*1000000</f>
        <v>#DIV/0!</v>
      </c>
      <c r="RSR57" s="27" t="e">
        <f>RSR56/Справочно!RSQ$5*1000000</f>
        <v>#DIV/0!</v>
      </c>
      <c r="RSS57" s="27" t="e">
        <f>RSS56/Справочно!RSR$5*1000000</f>
        <v>#DIV/0!</v>
      </c>
      <c r="RST57" s="27" t="e">
        <f>RST56/Справочно!RSS$5*1000000</f>
        <v>#DIV/0!</v>
      </c>
      <c r="RSU57" s="27" t="e">
        <f>RSU56/Справочно!RST$5*1000000</f>
        <v>#DIV/0!</v>
      </c>
      <c r="RSV57" s="27" t="e">
        <f>RSV56/Справочно!RSU$5*1000000</f>
        <v>#DIV/0!</v>
      </c>
      <c r="RSW57" s="27" t="e">
        <f>RSW56/Справочно!RSV$5*1000000</f>
        <v>#DIV/0!</v>
      </c>
      <c r="RSX57" s="27" t="e">
        <f>RSX56/Справочно!RSW$5*1000000</f>
        <v>#DIV/0!</v>
      </c>
      <c r="RSY57" s="27" t="e">
        <f>RSY56/Справочно!RSX$5*1000000</f>
        <v>#DIV/0!</v>
      </c>
      <c r="RSZ57" s="27" t="e">
        <f>RSZ56/Справочно!RSY$5*1000000</f>
        <v>#DIV/0!</v>
      </c>
      <c r="RTA57" s="27" t="e">
        <f>RTA56/Справочно!RSZ$5*1000000</f>
        <v>#DIV/0!</v>
      </c>
      <c r="RTB57" s="27" t="e">
        <f>RTB56/Справочно!RTA$5*1000000</f>
        <v>#DIV/0!</v>
      </c>
      <c r="RTC57" s="27" t="e">
        <f>RTC56/Справочно!RTB$5*1000000</f>
        <v>#DIV/0!</v>
      </c>
      <c r="RTD57" s="27" t="e">
        <f>RTD56/Справочно!RTC$5*1000000</f>
        <v>#DIV/0!</v>
      </c>
      <c r="RTE57" s="27" t="e">
        <f>RTE56/Справочно!RTD$5*1000000</f>
        <v>#DIV/0!</v>
      </c>
      <c r="RTF57" s="27" t="e">
        <f>RTF56/Справочно!RTE$5*1000000</f>
        <v>#DIV/0!</v>
      </c>
      <c r="RTG57" s="27" t="e">
        <f>RTG56/Справочно!RTF$5*1000000</f>
        <v>#DIV/0!</v>
      </c>
      <c r="RTH57" s="27" t="e">
        <f>RTH56/Справочно!RTG$5*1000000</f>
        <v>#DIV/0!</v>
      </c>
      <c r="RTI57" s="27" t="e">
        <f>RTI56/Справочно!RTH$5*1000000</f>
        <v>#DIV/0!</v>
      </c>
      <c r="RTJ57" s="27" t="e">
        <f>RTJ56/Справочно!RTI$5*1000000</f>
        <v>#DIV/0!</v>
      </c>
      <c r="RTK57" s="27" t="e">
        <f>RTK56/Справочно!RTJ$5*1000000</f>
        <v>#DIV/0!</v>
      </c>
      <c r="RTL57" s="27" t="e">
        <f>RTL56/Справочно!RTK$5*1000000</f>
        <v>#DIV/0!</v>
      </c>
      <c r="RTM57" s="27" t="e">
        <f>RTM56/Справочно!RTL$5*1000000</f>
        <v>#DIV/0!</v>
      </c>
      <c r="RTN57" s="27" t="e">
        <f>RTN56/Справочно!RTM$5*1000000</f>
        <v>#DIV/0!</v>
      </c>
      <c r="RTO57" s="27" t="e">
        <f>RTO56/Справочно!RTN$5*1000000</f>
        <v>#DIV/0!</v>
      </c>
      <c r="RTP57" s="27" t="e">
        <f>RTP56/Справочно!RTO$5*1000000</f>
        <v>#DIV/0!</v>
      </c>
      <c r="RTQ57" s="27" t="e">
        <f>RTQ56/Справочно!RTP$5*1000000</f>
        <v>#DIV/0!</v>
      </c>
      <c r="RTR57" s="27" t="e">
        <f>RTR56/Справочно!RTQ$5*1000000</f>
        <v>#DIV/0!</v>
      </c>
      <c r="RTS57" s="27" t="e">
        <f>RTS56/Справочно!RTR$5*1000000</f>
        <v>#DIV/0!</v>
      </c>
      <c r="RTT57" s="27" t="e">
        <f>RTT56/Справочно!RTS$5*1000000</f>
        <v>#DIV/0!</v>
      </c>
      <c r="RTU57" s="27" t="e">
        <f>RTU56/Справочно!RTT$5*1000000</f>
        <v>#DIV/0!</v>
      </c>
      <c r="RTV57" s="27" t="e">
        <f>RTV56/Справочно!RTU$5*1000000</f>
        <v>#DIV/0!</v>
      </c>
      <c r="RTW57" s="27" t="e">
        <f>RTW56/Справочно!RTV$5*1000000</f>
        <v>#DIV/0!</v>
      </c>
      <c r="RTX57" s="27" t="e">
        <f>RTX56/Справочно!RTW$5*1000000</f>
        <v>#DIV/0!</v>
      </c>
      <c r="RTY57" s="27" t="e">
        <f>RTY56/Справочно!RTX$5*1000000</f>
        <v>#DIV/0!</v>
      </c>
      <c r="RTZ57" s="27" t="e">
        <f>RTZ56/Справочно!RTY$5*1000000</f>
        <v>#DIV/0!</v>
      </c>
      <c r="RUA57" s="27" t="e">
        <f>RUA56/Справочно!RTZ$5*1000000</f>
        <v>#DIV/0!</v>
      </c>
      <c r="RUB57" s="27" t="e">
        <f>RUB56/Справочно!RUA$5*1000000</f>
        <v>#DIV/0!</v>
      </c>
      <c r="RUC57" s="27" t="e">
        <f>RUC56/Справочно!RUB$5*1000000</f>
        <v>#DIV/0!</v>
      </c>
      <c r="RUD57" s="27" t="e">
        <f>RUD56/Справочно!RUC$5*1000000</f>
        <v>#DIV/0!</v>
      </c>
      <c r="RUE57" s="27" t="e">
        <f>RUE56/Справочно!RUD$5*1000000</f>
        <v>#DIV/0!</v>
      </c>
      <c r="RUF57" s="27" t="e">
        <f>RUF56/Справочно!RUE$5*1000000</f>
        <v>#DIV/0!</v>
      </c>
      <c r="RUG57" s="27" t="e">
        <f>RUG56/Справочно!RUF$5*1000000</f>
        <v>#DIV/0!</v>
      </c>
      <c r="RUH57" s="27" t="e">
        <f>RUH56/Справочно!RUG$5*1000000</f>
        <v>#DIV/0!</v>
      </c>
      <c r="RUI57" s="27" t="e">
        <f>RUI56/Справочно!RUH$5*1000000</f>
        <v>#DIV/0!</v>
      </c>
      <c r="RUJ57" s="27" t="e">
        <f>RUJ56/Справочно!RUI$5*1000000</f>
        <v>#DIV/0!</v>
      </c>
      <c r="RUK57" s="27" t="e">
        <f>RUK56/Справочно!RUJ$5*1000000</f>
        <v>#DIV/0!</v>
      </c>
      <c r="RUL57" s="27" t="e">
        <f>RUL56/Справочно!RUK$5*1000000</f>
        <v>#DIV/0!</v>
      </c>
      <c r="RUM57" s="27" t="e">
        <f>RUM56/Справочно!RUL$5*1000000</f>
        <v>#DIV/0!</v>
      </c>
      <c r="RUN57" s="27" t="e">
        <f>RUN56/Справочно!RUM$5*1000000</f>
        <v>#DIV/0!</v>
      </c>
      <c r="RUO57" s="27" t="e">
        <f>RUO56/Справочно!RUN$5*1000000</f>
        <v>#DIV/0!</v>
      </c>
      <c r="RUP57" s="27" t="e">
        <f>RUP56/Справочно!RUO$5*1000000</f>
        <v>#DIV/0!</v>
      </c>
      <c r="RUQ57" s="27" t="e">
        <f>RUQ56/Справочно!RUP$5*1000000</f>
        <v>#DIV/0!</v>
      </c>
      <c r="RUR57" s="27" t="e">
        <f>RUR56/Справочно!RUQ$5*1000000</f>
        <v>#DIV/0!</v>
      </c>
      <c r="RUS57" s="27" t="e">
        <f>RUS56/Справочно!RUR$5*1000000</f>
        <v>#DIV/0!</v>
      </c>
      <c r="RUT57" s="27" t="e">
        <f>RUT56/Справочно!RUS$5*1000000</f>
        <v>#DIV/0!</v>
      </c>
      <c r="RUU57" s="27" t="e">
        <f>RUU56/Справочно!RUT$5*1000000</f>
        <v>#DIV/0!</v>
      </c>
      <c r="RUV57" s="27" t="e">
        <f>RUV56/Справочно!RUU$5*1000000</f>
        <v>#DIV/0!</v>
      </c>
      <c r="RUW57" s="27" t="e">
        <f>RUW56/Справочно!RUV$5*1000000</f>
        <v>#DIV/0!</v>
      </c>
      <c r="RUX57" s="27" t="e">
        <f>RUX56/Справочно!RUW$5*1000000</f>
        <v>#DIV/0!</v>
      </c>
      <c r="RUY57" s="27" t="e">
        <f>RUY56/Справочно!RUX$5*1000000</f>
        <v>#DIV/0!</v>
      </c>
      <c r="RUZ57" s="27" t="e">
        <f>RUZ56/Справочно!RUY$5*1000000</f>
        <v>#DIV/0!</v>
      </c>
      <c r="RVA57" s="27" t="e">
        <f>RVA56/Справочно!RUZ$5*1000000</f>
        <v>#DIV/0!</v>
      </c>
      <c r="RVB57" s="27" t="e">
        <f>RVB56/Справочно!RVA$5*1000000</f>
        <v>#DIV/0!</v>
      </c>
      <c r="RVC57" s="27" t="e">
        <f>RVC56/Справочно!RVB$5*1000000</f>
        <v>#DIV/0!</v>
      </c>
      <c r="RVD57" s="27" t="e">
        <f>RVD56/Справочно!RVC$5*1000000</f>
        <v>#DIV/0!</v>
      </c>
      <c r="RVE57" s="27" t="e">
        <f>RVE56/Справочно!RVD$5*1000000</f>
        <v>#DIV/0!</v>
      </c>
      <c r="RVF57" s="27" t="e">
        <f>RVF56/Справочно!RVE$5*1000000</f>
        <v>#DIV/0!</v>
      </c>
      <c r="RVG57" s="27" t="e">
        <f>RVG56/Справочно!RVF$5*1000000</f>
        <v>#DIV/0!</v>
      </c>
      <c r="RVH57" s="27" t="e">
        <f>RVH56/Справочно!RVG$5*1000000</f>
        <v>#DIV/0!</v>
      </c>
      <c r="RVI57" s="27" t="e">
        <f>RVI56/Справочно!RVH$5*1000000</f>
        <v>#DIV/0!</v>
      </c>
      <c r="RVJ57" s="27" t="e">
        <f>RVJ56/Справочно!RVI$5*1000000</f>
        <v>#DIV/0!</v>
      </c>
      <c r="RVK57" s="27" t="e">
        <f>RVK56/Справочно!RVJ$5*1000000</f>
        <v>#DIV/0!</v>
      </c>
      <c r="RVL57" s="27" t="e">
        <f>RVL56/Справочно!RVK$5*1000000</f>
        <v>#DIV/0!</v>
      </c>
      <c r="RVM57" s="27" t="e">
        <f>RVM56/Справочно!RVL$5*1000000</f>
        <v>#DIV/0!</v>
      </c>
      <c r="RVN57" s="27" t="e">
        <f>RVN56/Справочно!RVM$5*1000000</f>
        <v>#DIV/0!</v>
      </c>
      <c r="RVO57" s="27" t="e">
        <f>RVO56/Справочно!RVN$5*1000000</f>
        <v>#DIV/0!</v>
      </c>
      <c r="RVP57" s="27" t="e">
        <f>RVP56/Справочно!RVO$5*1000000</f>
        <v>#DIV/0!</v>
      </c>
      <c r="RVQ57" s="27" t="e">
        <f>RVQ56/Справочно!RVP$5*1000000</f>
        <v>#DIV/0!</v>
      </c>
      <c r="RVR57" s="27" t="e">
        <f>RVR56/Справочно!RVQ$5*1000000</f>
        <v>#DIV/0!</v>
      </c>
      <c r="RVS57" s="27" t="e">
        <f>RVS56/Справочно!RVR$5*1000000</f>
        <v>#DIV/0!</v>
      </c>
      <c r="RVT57" s="27" t="e">
        <f>RVT56/Справочно!RVS$5*1000000</f>
        <v>#DIV/0!</v>
      </c>
      <c r="RVU57" s="27" t="e">
        <f>RVU56/Справочно!RVT$5*1000000</f>
        <v>#DIV/0!</v>
      </c>
      <c r="RVV57" s="27" t="e">
        <f>RVV56/Справочно!RVU$5*1000000</f>
        <v>#DIV/0!</v>
      </c>
      <c r="RVW57" s="27" t="e">
        <f>RVW56/Справочно!RVV$5*1000000</f>
        <v>#DIV/0!</v>
      </c>
      <c r="RVX57" s="27" t="e">
        <f>RVX56/Справочно!RVW$5*1000000</f>
        <v>#DIV/0!</v>
      </c>
      <c r="RVY57" s="27" t="e">
        <f>RVY56/Справочно!RVX$5*1000000</f>
        <v>#DIV/0!</v>
      </c>
      <c r="RVZ57" s="27" t="e">
        <f>RVZ56/Справочно!RVY$5*1000000</f>
        <v>#DIV/0!</v>
      </c>
      <c r="RWA57" s="27" t="e">
        <f>RWA56/Справочно!RVZ$5*1000000</f>
        <v>#DIV/0!</v>
      </c>
      <c r="RWB57" s="27" t="e">
        <f>RWB56/Справочно!RWA$5*1000000</f>
        <v>#DIV/0!</v>
      </c>
      <c r="RWC57" s="27" t="e">
        <f>RWC56/Справочно!RWB$5*1000000</f>
        <v>#DIV/0!</v>
      </c>
      <c r="RWD57" s="27" t="e">
        <f>RWD56/Справочно!RWC$5*1000000</f>
        <v>#DIV/0!</v>
      </c>
      <c r="RWE57" s="27" t="e">
        <f>RWE56/Справочно!RWD$5*1000000</f>
        <v>#DIV/0!</v>
      </c>
      <c r="RWF57" s="27" t="e">
        <f>RWF56/Справочно!RWE$5*1000000</f>
        <v>#DIV/0!</v>
      </c>
      <c r="RWG57" s="27" t="e">
        <f>RWG56/Справочно!RWF$5*1000000</f>
        <v>#DIV/0!</v>
      </c>
      <c r="RWH57" s="27" t="e">
        <f>RWH56/Справочно!RWG$5*1000000</f>
        <v>#DIV/0!</v>
      </c>
      <c r="RWI57" s="27" t="e">
        <f>RWI56/Справочно!RWH$5*1000000</f>
        <v>#DIV/0!</v>
      </c>
      <c r="RWJ57" s="27" t="e">
        <f>RWJ56/Справочно!RWI$5*1000000</f>
        <v>#DIV/0!</v>
      </c>
      <c r="RWK57" s="27" t="e">
        <f>RWK56/Справочно!RWJ$5*1000000</f>
        <v>#DIV/0!</v>
      </c>
      <c r="RWL57" s="27" t="e">
        <f>RWL56/Справочно!RWK$5*1000000</f>
        <v>#DIV/0!</v>
      </c>
      <c r="RWM57" s="27" t="e">
        <f>RWM56/Справочно!RWL$5*1000000</f>
        <v>#DIV/0!</v>
      </c>
      <c r="RWN57" s="27" t="e">
        <f>RWN56/Справочно!RWM$5*1000000</f>
        <v>#DIV/0!</v>
      </c>
      <c r="RWO57" s="27" t="e">
        <f>RWO56/Справочно!RWN$5*1000000</f>
        <v>#DIV/0!</v>
      </c>
      <c r="RWP57" s="27" t="e">
        <f>RWP56/Справочно!RWO$5*1000000</f>
        <v>#DIV/0!</v>
      </c>
      <c r="RWQ57" s="27" t="e">
        <f>RWQ56/Справочно!RWP$5*1000000</f>
        <v>#DIV/0!</v>
      </c>
      <c r="RWR57" s="27" t="e">
        <f>RWR56/Справочно!RWQ$5*1000000</f>
        <v>#DIV/0!</v>
      </c>
      <c r="RWS57" s="27" t="e">
        <f>RWS56/Справочно!RWR$5*1000000</f>
        <v>#DIV/0!</v>
      </c>
      <c r="RWT57" s="27" t="e">
        <f>RWT56/Справочно!RWS$5*1000000</f>
        <v>#DIV/0!</v>
      </c>
      <c r="RWU57" s="27" t="e">
        <f>RWU56/Справочно!RWT$5*1000000</f>
        <v>#DIV/0!</v>
      </c>
      <c r="RWV57" s="27" t="e">
        <f>RWV56/Справочно!RWU$5*1000000</f>
        <v>#DIV/0!</v>
      </c>
      <c r="RWW57" s="27" t="e">
        <f>RWW56/Справочно!RWV$5*1000000</f>
        <v>#DIV/0!</v>
      </c>
      <c r="RWX57" s="27" t="e">
        <f>RWX56/Справочно!RWW$5*1000000</f>
        <v>#DIV/0!</v>
      </c>
      <c r="RWY57" s="27" t="e">
        <f>RWY56/Справочно!RWX$5*1000000</f>
        <v>#DIV/0!</v>
      </c>
      <c r="RWZ57" s="27" t="e">
        <f>RWZ56/Справочно!RWY$5*1000000</f>
        <v>#DIV/0!</v>
      </c>
      <c r="RXA57" s="27" t="e">
        <f>RXA56/Справочно!RWZ$5*1000000</f>
        <v>#DIV/0!</v>
      </c>
      <c r="RXB57" s="27" t="e">
        <f>RXB56/Справочно!RXA$5*1000000</f>
        <v>#DIV/0!</v>
      </c>
      <c r="RXC57" s="27" t="e">
        <f>RXC56/Справочно!RXB$5*1000000</f>
        <v>#DIV/0!</v>
      </c>
      <c r="RXD57" s="27" t="e">
        <f>RXD56/Справочно!RXC$5*1000000</f>
        <v>#DIV/0!</v>
      </c>
      <c r="RXE57" s="27" t="e">
        <f>RXE56/Справочно!RXD$5*1000000</f>
        <v>#DIV/0!</v>
      </c>
      <c r="RXF57" s="27" t="e">
        <f>RXF56/Справочно!RXE$5*1000000</f>
        <v>#DIV/0!</v>
      </c>
      <c r="RXG57" s="27" t="e">
        <f>RXG56/Справочно!RXF$5*1000000</f>
        <v>#DIV/0!</v>
      </c>
      <c r="RXH57" s="27" t="e">
        <f>RXH56/Справочно!RXG$5*1000000</f>
        <v>#DIV/0!</v>
      </c>
      <c r="RXI57" s="27" t="e">
        <f>RXI56/Справочно!RXH$5*1000000</f>
        <v>#DIV/0!</v>
      </c>
      <c r="RXJ57" s="27" t="e">
        <f>RXJ56/Справочно!RXI$5*1000000</f>
        <v>#DIV/0!</v>
      </c>
      <c r="RXK57" s="27" t="e">
        <f>RXK56/Справочно!RXJ$5*1000000</f>
        <v>#DIV/0!</v>
      </c>
      <c r="RXL57" s="27" t="e">
        <f>RXL56/Справочно!RXK$5*1000000</f>
        <v>#DIV/0!</v>
      </c>
      <c r="RXM57" s="27" t="e">
        <f>RXM56/Справочно!RXL$5*1000000</f>
        <v>#DIV/0!</v>
      </c>
      <c r="RXN57" s="27" t="e">
        <f>RXN56/Справочно!RXM$5*1000000</f>
        <v>#DIV/0!</v>
      </c>
      <c r="RXO57" s="27" t="e">
        <f>RXO56/Справочно!RXN$5*1000000</f>
        <v>#DIV/0!</v>
      </c>
      <c r="RXP57" s="27" t="e">
        <f>RXP56/Справочно!RXO$5*1000000</f>
        <v>#DIV/0!</v>
      </c>
      <c r="RXQ57" s="27" t="e">
        <f>RXQ56/Справочно!RXP$5*1000000</f>
        <v>#DIV/0!</v>
      </c>
      <c r="RXR57" s="27" t="e">
        <f>RXR56/Справочно!RXQ$5*1000000</f>
        <v>#DIV/0!</v>
      </c>
      <c r="RXS57" s="27" t="e">
        <f>RXS56/Справочно!RXR$5*1000000</f>
        <v>#DIV/0!</v>
      </c>
      <c r="RXT57" s="27" t="e">
        <f>RXT56/Справочно!RXS$5*1000000</f>
        <v>#DIV/0!</v>
      </c>
      <c r="RXU57" s="27" t="e">
        <f>RXU56/Справочно!RXT$5*1000000</f>
        <v>#DIV/0!</v>
      </c>
      <c r="RXV57" s="27" t="e">
        <f>RXV56/Справочно!RXU$5*1000000</f>
        <v>#DIV/0!</v>
      </c>
      <c r="RXW57" s="27" t="e">
        <f>RXW56/Справочно!RXV$5*1000000</f>
        <v>#DIV/0!</v>
      </c>
      <c r="RXX57" s="27" t="e">
        <f>RXX56/Справочно!RXW$5*1000000</f>
        <v>#DIV/0!</v>
      </c>
      <c r="RXY57" s="27" t="e">
        <f>RXY56/Справочно!RXX$5*1000000</f>
        <v>#DIV/0!</v>
      </c>
      <c r="RXZ57" s="27" t="e">
        <f>RXZ56/Справочно!RXY$5*1000000</f>
        <v>#DIV/0!</v>
      </c>
      <c r="RYA57" s="27" t="e">
        <f>RYA56/Справочно!RXZ$5*1000000</f>
        <v>#DIV/0!</v>
      </c>
      <c r="RYB57" s="27" t="e">
        <f>RYB56/Справочно!RYA$5*1000000</f>
        <v>#DIV/0!</v>
      </c>
      <c r="RYC57" s="27" t="e">
        <f>RYC56/Справочно!RYB$5*1000000</f>
        <v>#DIV/0!</v>
      </c>
      <c r="RYD57" s="27" t="e">
        <f>RYD56/Справочно!RYC$5*1000000</f>
        <v>#DIV/0!</v>
      </c>
      <c r="RYE57" s="27" t="e">
        <f>RYE56/Справочно!RYD$5*1000000</f>
        <v>#DIV/0!</v>
      </c>
      <c r="RYF57" s="27" t="e">
        <f>RYF56/Справочно!RYE$5*1000000</f>
        <v>#DIV/0!</v>
      </c>
      <c r="RYG57" s="27" t="e">
        <f>RYG56/Справочно!RYF$5*1000000</f>
        <v>#DIV/0!</v>
      </c>
      <c r="RYH57" s="27" t="e">
        <f>RYH56/Справочно!RYG$5*1000000</f>
        <v>#DIV/0!</v>
      </c>
      <c r="RYI57" s="27" t="e">
        <f>RYI56/Справочно!RYH$5*1000000</f>
        <v>#DIV/0!</v>
      </c>
      <c r="RYJ57" s="27" t="e">
        <f>RYJ56/Справочно!RYI$5*1000000</f>
        <v>#DIV/0!</v>
      </c>
      <c r="RYK57" s="27" t="e">
        <f>RYK56/Справочно!RYJ$5*1000000</f>
        <v>#DIV/0!</v>
      </c>
      <c r="RYL57" s="27" t="e">
        <f>RYL56/Справочно!RYK$5*1000000</f>
        <v>#DIV/0!</v>
      </c>
      <c r="RYM57" s="27" t="e">
        <f>RYM56/Справочно!RYL$5*1000000</f>
        <v>#DIV/0!</v>
      </c>
      <c r="RYN57" s="27" t="e">
        <f>RYN56/Справочно!RYM$5*1000000</f>
        <v>#DIV/0!</v>
      </c>
      <c r="RYO57" s="27" t="e">
        <f>RYO56/Справочно!RYN$5*1000000</f>
        <v>#DIV/0!</v>
      </c>
      <c r="RYP57" s="27" t="e">
        <f>RYP56/Справочно!RYO$5*1000000</f>
        <v>#DIV/0!</v>
      </c>
      <c r="RYQ57" s="27" t="e">
        <f>RYQ56/Справочно!RYP$5*1000000</f>
        <v>#DIV/0!</v>
      </c>
      <c r="RYR57" s="27" t="e">
        <f>RYR56/Справочно!RYQ$5*1000000</f>
        <v>#DIV/0!</v>
      </c>
      <c r="RYS57" s="27" t="e">
        <f>RYS56/Справочно!RYR$5*1000000</f>
        <v>#DIV/0!</v>
      </c>
      <c r="RYT57" s="27" t="e">
        <f>RYT56/Справочно!RYS$5*1000000</f>
        <v>#DIV/0!</v>
      </c>
      <c r="RYU57" s="27" t="e">
        <f>RYU56/Справочно!RYT$5*1000000</f>
        <v>#DIV/0!</v>
      </c>
      <c r="RYV57" s="27" t="e">
        <f>RYV56/Справочно!RYU$5*1000000</f>
        <v>#DIV/0!</v>
      </c>
      <c r="RYW57" s="27" t="e">
        <f>RYW56/Справочно!RYV$5*1000000</f>
        <v>#DIV/0!</v>
      </c>
      <c r="RYX57" s="27" t="e">
        <f>RYX56/Справочно!RYW$5*1000000</f>
        <v>#DIV/0!</v>
      </c>
      <c r="RYY57" s="27" t="e">
        <f>RYY56/Справочно!RYX$5*1000000</f>
        <v>#DIV/0!</v>
      </c>
      <c r="RYZ57" s="27" t="e">
        <f>RYZ56/Справочно!RYY$5*1000000</f>
        <v>#DIV/0!</v>
      </c>
      <c r="RZA57" s="27" t="e">
        <f>RZA56/Справочно!RYZ$5*1000000</f>
        <v>#DIV/0!</v>
      </c>
      <c r="RZB57" s="27" t="e">
        <f>RZB56/Справочно!RZA$5*1000000</f>
        <v>#DIV/0!</v>
      </c>
      <c r="RZC57" s="27" t="e">
        <f>RZC56/Справочно!RZB$5*1000000</f>
        <v>#DIV/0!</v>
      </c>
      <c r="RZD57" s="27" t="e">
        <f>RZD56/Справочно!RZC$5*1000000</f>
        <v>#DIV/0!</v>
      </c>
      <c r="RZE57" s="27" t="e">
        <f>RZE56/Справочно!RZD$5*1000000</f>
        <v>#DIV/0!</v>
      </c>
      <c r="RZF57" s="27" t="e">
        <f>RZF56/Справочно!RZE$5*1000000</f>
        <v>#DIV/0!</v>
      </c>
      <c r="RZG57" s="27" t="e">
        <f>RZG56/Справочно!RZF$5*1000000</f>
        <v>#DIV/0!</v>
      </c>
      <c r="RZH57" s="27" t="e">
        <f>RZH56/Справочно!RZG$5*1000000</f>
        <v>#DIV/0!</v>
      </c>
      <c r="RZI57" s="27" t="e">
        <f>RZI56/Справочно!RZH$5*1000000</f>
        <v>#DIV/0!</v>
      </c>
      <c r="RZJ57" s="27" t="e">
        <f>RZJ56/Справочно!RZI$5*1000000</f>
        <v>#DIV/0!</v>
      </c>
      <c r="RZK57" s="27" t="e">
        <f>RZK56/Справочно!RZJ$5*1000000</f>
        <v>#DIV/0!</v>
      </c>
      <c r="RZL57" s="27" t="e">
        <f>RZL56/Справочно!RZK$5*1000000</f>
        <v>#DIV/0!</v>
      </c>
      <c r="RZM57" s="27" t="e">
        <f>RZM56/Справочно!RZL$5*1000000</f>
        <v>#DIV/0!</v>
      </c>
      <c r="RZN57" s="27" t="e">
        <f>RZN56/Справочно!RZM$5*1000000</f>
        <v>#DIV/0!</v>
      </c>
      <c r="RZO57" s="27" t="e">
        <f>RZO56/Справочно!RZN$5*1000000</f>
        <v>#DIV/0!</v>
      </c>
      <c r="RZP57" s="27" t="e">
        <f>RZP56/Справочно!RZO$5*1000000</f>
        <v>#DIV/0!</v>
      </c>
      <c r="RZQ57" s="27" t="e">
        <f>RZQ56/Справочно!RZP$5*1000000</f>
        <v>#DIV/0!</v>
      </c>
      <c r="RZR57" s="27" t="e">
        <f>RZR56/Справочно!RZQ$5*1000000</f>
        <v>#DIV/0!</v>
      </c>
      <c r="RZS57" s="27" t="e">
        <f>RZS56/Справочно!RZR$5*1000000</f>
        <v>#DIV/0!</v>
      </c>
      <c r="RZT57" s="27" t="e">
        <f>RZT56/Справочно!RZS$5*1000000</f>
        <v>#DIV/0!</v>
      </c>
      <c r="RZU57" s="27" t="e">
        <f>RZU56/Справочно!RZT$5*1000000</f>
        <v>#DIV/0!</v>
      </c>
      <c r="RZV57" s="27" t="e">
        <f>RZV56/Справочно!RZU$5*1000000</f>
        <v>#DIV/0!</v>
      </c>
      <c r="RZW57" s="27" t="e">
        <f>RZW56/Справочно!RZV$5*1000000</f>
        <v>#DIV/0!</v>
      </c>
      <c r="RZX57" s="27" t="e">
        <f>RZX56/Справочно!RZW$5*1000000</f>
        <v>#DIV/0!</v>
      </c>
      <c r="RZY57" s="27" t="e">
        <f>RZY56/Справочно!RZX$5*1000000</f>
        <v>#DIV/0!</v>
      </c>
      <c r="RZZ57" s="27" t="e">
        <f>RZZ56/Справочно!RZY$5*1000000</f>
        <v>#DIV/0!</v>
      </c>
      <c r="SAA57" s="27" t="e">
        <f>SAA56/Справочно!RZZ$5*1000000</f>
        <v>#DIV/0!</v>
      </c>
      <c r="SAB57" s="27" t="e">
        <f>SAB56/Справочно!SAA$5*1000000</f>
        <v>#DIV/0!</v>
      </c>
      <c r="SAC57" s="27" t="e">
        <f>SAC56/Справочно!SAB$5*1000000</f>
        <v>#DIV/0!</v>
      </c>
      <c r="SAD57" s="27" t="e">
        <f>SAD56/Справочно!SAC$5*1000000</f>
        <v>#DIV/0!</v>
      </c>
      <c r="SAE57" s="27" t="e">
        <f>SAE56/Справочно!SAD$5*1000000</f>
        <v>#DIV/0!</v>
      </c>
      <c r="SAF57" s="27" t="e">
        <f>SAF56/Справочно!SAE$5*1000000</f>
        <v>#DIV/0!</v>
      </c>
      <c r="SAG57" s="27" t="e">
        <f>SAG56/Справочно!SAF$5*1000000</f>
        <v>#DIV/0!</v>
      </c>
      <c r="SAH57" s="27" t="e">
        <f>SAH56/Справочно!SAG$5*1000000</f>
        <v>#DIV/0!</v>
      </c>
      <c r="SAI57" s="27" t="e">
        <f>SAI56/Справочно!SAH$5*1000000</f>
        <v>#DIV/0!</v>
      </c>
      <c r="SAJ57" s="27" t="e">
        <f>SAJ56/Справочно!SAI$5*1000000</f>
        <v>#DIV/0!</v>
      </c>
      <c r="SAK57" s="27" t="e">
        <f>SAK56/Справочно!SAJ$5*1000000</f>
        <v>#DIV/0!</v>
      </c>
      <c r="SAL57" s="27" t="e">
        <f>SAL56/Справочно!SAK$5*1000000</f>
        <v>#DIV/0!</v>
      </c>
      <c r="SAM57" s="27" t="e">
        <f>SAM56/Справочно!SAL$5*1000000</f>
        <v>#DIV/0!</v>
      </c>
      <c r="SAN57" s="27" t="e">
        <f>SAN56/Справочно!SAM$5*1000000</f>
        <v>#DIV/0!</v>
      </c>
      <c r="SAO57" s="27" t="e">
        <f>SAO56/Справочно!SAN$5*1000000</f>
        <v>#DIV/0!</v>
      </c>
      <c r="SAP57" s="27" t="e">
        <f>SAP56/Справочно!SAO$5*1000000</f>
        <v>#DIV/0!</v>
      </c>
      <c r="SAQ57" s="27" t="e">
        <f>SAQ56/Справочно!SAP$5*1000000</f>
        <v>#DIV/0!</v>
      </c>
      <c r="SAR57" s="27" t="e">
        <f>SAR56/Справочно!SAQ$5*1000000</f>
        <v>#DIV/0!</v>
      </c>
      <c r="SAS57" s="27" t="e">
        <f>SAS56/Справочно!SAR$5*1000000</f>
        <v>#DIV/0!</v>
      </c>
      <c r="SAT57" s="27" t="e">
        <f>SAT56/Справочно!SAS$5*1000000</f>
        <v>#DIV/0!</v>
      </c>
      <c r="SAU57" s="27" t="e">
        <f>SAU56/Справочно!SAT$5*1000000</f>
        <v>#DIV/0!</v>
      </c>
      <c r="SAV57" s="27" t="e">
        <f>SAV56/Справочно!SAU$5*1000000</f>
        <v>#DIV/0!</v>
      </c>
      <c r="SAW57" s="27" t="e">
        <f>SAW56/Справочно!SAV$5*1000000</f>
        <v>#DIV/0!</v>
      </c>
      <c r="SAX57" s="27" t="e">
        <f>SAX56/Справочно!SAW$5*1000000</f>
        <v>#DIV/0!</v>
      </c>
      <c r="SAY57" s="27" t="e">
        <f>SAY56/Справочно!SAX$5*1000000</f>
        <v>#DIV/0!</v>
      </c>
      <c r="SAZ57" s="27" t="e">
        <f>SAZ56/Справочно!SAY$5*1000000</f>
        <v>#DIV/0!</v>
      </c>
      <c r="SBA57" s="27" t="e">
        <f>SBA56/Справочно!SAZ$5*1000000</f>
        <v>#DIV/0!</v>
      </c>
      <c r="SBB57" s="27" t="e">
        <f>SBB56/Справочно!SBA$5*1000000</f>
        <v>#DIV/0!</v>
      </c>
      <c r="SBC57" s="27" t="e">
        <f>SBC56/Справочно!SBB$5*1000000</f>
        <v>#DIV/0!</v>
      </c>
      <c r="SBD57" s="27" t="e">
        <f>SBD56/Справочно!SBC$5*1000000</f>
        <v>#DIV/0!</v>
      </c>
      <c r="SBE57" s="27" t="e">
        <f>SBE56/Справочно!SBD$5*1000000</f>
        <v>#DIV/0!</v>
      </c>
      <c r="SBF57" s="27" t="e">
        <f>SBF56/Справочно!SBE$5*1000000</f>
        <v>#DIV/0!</v>
      </c>
      <c r="SBG57" s="27" t="e">
        <f>SBG56/Справочно!SBF$5*1000000</f>
        <v>#DIV/0!</v>
      </c>
      <c r="SBH57" s="27" t="e">
        <f>SBH56/Справочно!SBG$5*1000000</f>
        <v>#DIV/0!</v>
      </c>
      <c r="SBI57" s="27" t="e">
        <f>SBI56/Справочно!SBH$5*1000000</f>
        <v>#DIV/0!</v>
      </c>
      <c r="SBJ57" s="27" t="e">
        <f>SBJ56/Справочно!SBI$5*1000000</f>
        <v>#DIV/0!</v>
      </c>
      <c r="SBK57" s="27" t="e">
        <f>SBK56/Справочно!SBJ$5*1000000</f>
        <v>#DIV/0!</v>
      </c>
      <c r="SBL57" s="27" t="e">
        <f>SBL56/Справочно!SBK$5*1000000</f>
        <v>#DIV/0!</v>
      </c>
      <c r="SBM57" s="27" t="e">
        <f>SBM56/Справочно!SBL$5*1000000</f>
        <v>#DIV/0!</v>
      </c>
      <c r="SBN57" s="27" t="e">
        <f>SBN56/Справочно!SBM$5*1000000</f>
        <v>#DIV/0!</v>
      </c>
      <c r="SBO57" s="27" t="e">
        <f>SBO56/Справочно!SBN$5*1000000</f>
        <v>#DIV/0!</v>
      </c>
      <c r="SBP57" s="27" t="e">
        <f>SBP56/Справочно!SBO$5*1000000</f>
        <v>#DIV/0!</v>
      </c>
      <c r="SBQ57" s="27" t="e">
        <f>SBQ56/Справочно!SBP$5*1000000</f>
        <v>#DIV/0!</v>
      </c>
      <c r="SBR57" s="27" t="e">
        <f>SBR56/Справочно!SBQ$5*1000000</f>
        <v>#DIV/0!</v>
      </c>
      <c r="SBS57" s="27" t="e">
        <f>SBS56/Справочно!SBR$5*1000000</f>
        <v>#DIV/0!</v>
      </c>
      <c r="SBT57" s="27" t="e">
        <f>SBT56/Справочно!SBS$5*1000000</f>
        <v>#DIV/0!</v>
      </c>
      <c r="SBU57" s="27" t="e">
        <f>SBU56/Справочно!SBT$5*1000000</f>
        <v>#DIV/0!</v>
      </c>
      <c r="SBV57" s="27" t="e">
        <f>SBV56/Справочно!SBU$5*1000000</f>
        <v>#DIV/0!</v>
      </c>
      <c r="SBW57" s="27" t="e">
        <f>SBW56/Справочно!SBV$5*1000000</f>
        <v>#DIV/0!</v>
      </c>
      <c r="SBX57" s="27" t="e">
        <f>SBX56/Справочно!SBW$5*1000000</f>
        <v>#DIV/0!</v>
      </c>
      <c r="SBY57" s="27" t="e">
        <f>SBY56/Справочно!SBX$5*1000000</f>
        <v>#DIV/0!</v>
      </c>
      <c r="SBZ57" s="27" t="e">
        <f>SBZ56/Справочно!SBY$5*1000000</f>
        <v>#DIV/0!</v>
      </c>
      <c r="SCA57" s="27" t="e">
        <f>SCA56/Справочно!SBZ$5*1000000</f>
        <v>#DIV/0!</v>
      </c>
      <c r="SCB57" s="27" t="e">
        <f>SCB56/Справочно!SCA$5*1000000</f>
        <v>#DIV/0!</v>
      </c>
      <c r="SCC57" s="27" t="e">
        <f>SCC56/Справочно!SCB$5*1000000</f>
        <v>#DIV/0!</v>
      </c>
      <c r="SCD57" s="27" t="e">
        <f>SCD56/Справочно!SCC$5*1000000</f>
        <v>#DIV/0!</v>
      </c>
      <c r="SCE57" s="27" t="e">
        <f>SCE56/Справочно!SCD$5*1000000</f>
        <v>#DIV/0!</v>
      </c>
      <c r="SCF57" s="27" t="e">
        <f>SCF56/Справочно!SCE$5*1000000</f>
        <v>#DIV/0!</v>
      </c>
      <c r="SCG57" s="27" t="e">
        <f>SCG56/Справочно!SCF$5*1000000</f>
        <v>#DIV/0!</v>
      </c>
      <c r="SCH57" s="27" t="e">
        <f>SCH56/Справочно!SCG$5*1000000</f>
        <v>#DIV/0!</v>
      </c>
      <c r="SCI57" s="27" t="e">
        <f>SCI56/Справочно!SCH$5*1000000</f>
        <v>#DIV/0!</v>
      </c>
      <c r="SCJ57" s="27" t="e">
        <f>SCJ56/Справочно!SCI$5*1000000</f>
        <v>#DIV/0!</v>
      </c>
      <c r="SCK57" s="27" t="e">
        <f>SCK56/Справочно!SCJ$5*1000000</f>
        <v>#DIV/0!</v>
      </c>
      <c r="SCL57" s="27" t="e">
        <f>SCL56/Справочно!SCK$5*1000000</f>
        <v>#DIV/0!</v>
      </c>
      <c r="SCM57" s="27" t="e">
        <f>SCM56/Справочно!SCL$5*1000000</f>
        <v>#DIV/0!</v>
      </c>
      <c r="SCN57" s="27" t="e">
        <f>SCN56/Справочно!SCM$5*1000000</f>
        <v>#DIV/0!</v>
      </c>
      <c r="SCO57" s="27" t="e">
        <f>SCO56/Справочно!SCN$5*1000000</f>
        <v>#DIV/0!</v>
      </c>
      <c r="SCP57" s="27" t="e">
        <f>SCP56/Справочно!SCO$5*1000000</f>
        <v>#DIV/0!</v>
      </c>
      <c r="SCQ57" s="27" t="e">
        <f>SCQ56/Справочно!SCP$5*1000000</f>
        <v>#DIV/0!</v>
      </c>
      <c r="SCR57" s="27" t="e">
        <f>SCR56/Справочно!SCQ$5*1000000</f>
        <v>#DIV/0!</v>
      </c>
      <c r="SCS57" s="27" t="e">
        <f>SCS56/Справочно!SCR$5*1000000</f>
        <v>#DIV/0!</v>
      </c>
      <c r="SCT57" s="27" t="e">
        <f>SCT56/Справочно!SCS$5*1000000</f>
        <v>#DIV/0!</v>
      </c>
      <c r="SCU57" s="27" t="e">
        <f>SCU56/Справочно!SCT$5*1000000</f>
        <v>#DIV/0!</v>
      </c>
      <c r="SCV57" s="27" t="e">
        <f>SCV56/Справочно!SCU$5*1000000</f>
        <v>#DIV/0!</v>
      </c>
      <c r="SCW57" s="27" t="e">
        <f>SCW56/Справочно!SCV$5*1000000</f>
        <v>#DIV/0!</v>
      </c>
      <c r="SCX57" s="27" t="e">
        <f>SCX56/Справочно!SCW$5*1000000</f>
        <v>#DIV/0!</v>
      </c>
      <c r="SCY57" s="27" t="e">
        <f>SCY56/Справочно!SCX$5*1000000</f>
        <v>#DIV/0!</v>
      </c>
      <c r="SCZ57" s="27" t="e">
        <f>SCZ56/Справочно!SCY$5*1000000</f>
        <v>#DIV/0!</v>
      </c>
      <c r="SDA57" s="27" t="e">
        <f>SDA56/Справочно!SCZ$5*1000000</f>
        <v>#DIV/0!</v>
      </c>
      <c r="SDB57" s="27" t="e">
        <f>SDB56/Справочно!SDA$5*1000000</f>
        <v>#DIV/0!</v>
      </c>
      <c r="SDC57" s="27" t="e">
        <f>SDC56/Справочно!SDB$5*1000000</f>
        <v>#DIV/0!</v>
      </c>
      <c r="SDD57" s="27" t="e">
        <f>SDD56/Справочно!SDC$5*1000000</f>
        <v>#DIV/0!</v>
      </c>
      <c r="SDE57" s="27" t="e">
        <f>SDE56/Справочно!SDD$5*1000000</f>
        <v>#DIV/0!</v>
      </c>
      <c r="SDF57" s="27" t="e">
        <f>SDF56/Справочно!SDE$5*1000000</f>
        <v>#DIV/0!</v>
      </c>
      <c r="SDG57" s="27" t="e">
        <f>SDG56/Справочно!SDF$5*1000000</f>
        <v>#DIV/0!</v>
      </c>
      <c r="SDH57" s="27" t="e">
        <f>SDH56/Справочно!SDG$5*1000000</f>
        <v>#DIV/0!</v>
      </c>
      <c r="SDI57" s="27" t="e">
        <f>SDI56/Справочно!SDH$5*1000000</f>
        <v>#DIV/0!</v>
      </c>
      <c r="SDJ57" s="27" t="e">
        <f>SDJ56/Справочно!SDI$5*1000000</f>
        <v>#DIV/0!</v>
      </c>
      <c r="SDK57" s="27" t="e">
        <f>SDK56/Справочно!SDJ$5*1000000</f>
        <v>#DIV/0!</v>
      </c>
      <c r="SDL57" s="27" t="e">
        <f>SDL56/Справочно!SDK$5*1000000</f>
        <v>#DIV/0!</v>
      </c>
      <c r="SDM57" s="27" t="e">
        <f>SDM56/Справочно!SDL$5*1000000</f>
        <v>#DIV/0!</v>
      </c>
      <c r="SDN57" s="27" t="e">
        <f>SDN56/Справочно!SDM$5*1000000</f>
        <v>#DIV/0!</v>
      </c>
      <c r="SDO57" s="27" t="e">
        <f>SDO56/Справочно!SDN$5*1000000</f>
        <v>#DIV/0!</v>
      </c>
      <c r="SDP57" s="27" t="e">
        <f>SDP56/Справочно!SDO$5*1000000</f>
        <v>#DIV/0!</v>
      </c>
      <c r="SDQ57" s="27" t="e">
        <f>SDQ56/Справочно!SDP$5*1000000</f>
        <v>#DIV/0!</v>
      </c>
      <c r="SDR57" s="27" t="e">
        <f>SDR56/Справочно!SDQ$5*1000000</f>
        <v>#DIV/0!</v>
      </c>
      <c r="SDS57" s="27" t="e">
        <f>SDS56/Справочно!SDR$5*1000000</f>
        <v>#DIV/0!</v>
      </c>
      <c r="SDT57" s="27" t="e">
        <f>SDT56/Справочно!SDS$5*1000000</f>
        <v>#DIV/0!</v>
      </c>
      <c r="SDU57" s="27" t="e">
        <f>SDU56/Справочно!SDT$5*1000000</f>
        <v>#DIV/0!</v>
      </c>
      <c r="SDV57" s="27" t="e">
        <f>SDV56/Справочно!SDU$5*1000000</f>
        <v>#DIV/0!</v>
      </c>
      <c r="SDW57" s="27" t="e">
        <f>SDW56/Справочно!SDV$5*1000000</f>
        <v>#DIV/0!</v>
      </c>
      <c r="SDX57" s="27" t="e">
        <f>SDX56/Справочно!SDW$5*1000000</f>
        <v>#DIV/0!</v>
      </c>
      <c r="SDY57" s="27" t="e">
        <f>SDY56/Справочно!SDX$5*1000000</f>
        <v>#DIV/0!</v>
      </c>
      <c r="SDZ57" s="27" t="e">
        <f>SDZ56/Справочно!SDY$5*1000000</f>
        <v>#DIV/0!</v>
      </c>
      <c r="SEA57" s="27" t="e">
        <f>SEA56/Справочно!SDZ$5*1000000</f>
        <v>#DIV/0!</v>
      </c>
      <c r="SEB57" s="27" t="e">
        <f>SEB56/Справочно!SEA$5*1000000</f>
        <v>#DIV/0!</v>
      </c>
      <c r="SEC57" s="27" t="e">
        <f>SEC56/Справочно!SEB$5*1000000</f>
        <v>#DIV/0!</v>
      </c>
      <c r="SED57" s="27" t="e">
        <f>SED56/Справочно!SEC$5*1000000</f>
        <v>#DIV/0!</v>
      </c>
      <c r="SEE57" s="27" t="e">
        <f>SEE56/Справочно!SED$5*1000000</f>
        <v>#DIV/0!</v>
      </c>
      <c r="SEF57" s="27" t="e">
        <f>SEF56/Справочно!SEE$5*1000000</f>
        <v>#DIV/0!</v>
      </c>
      <c r="SEG57" s="27" t="e">
        <f>SEG56/Справочно!SEF$5*1000000</f>
        <v>#DIV/0!</v>
      </c>
      <c r="SEH57" s="27" t="e">
        <f>SEH56/Справочно!SEG$5*1000000</f>
        <v>#DIV/0!</v>
      </c>
      <c r="SEI57" s="27" t="e">
        <f>SEI56/Справочно!SEH$5*1000000</f>
        <v>#DIV/0!</v>
      </c>
      <c r="SEJ57" s="27" t="e">
        <f>SEJ56/Справочно!SEI$5*1000000</f>
        <v>#DIV/0!</v>
      </c>
      <c r="SEK57" s="27" t="e">
        <f>SEK56/Справочно!SEJ$5*1000000</f>
        <v>#DIV/0!</v>
      </c>
      <c r="SEL57" s="27" t="e">
        <f>SEL56/Справочно!SEK$5*1000000</f>
        <v>#DIV/0!</v>
      </c>
      <c r="SEM57" s="27" t="e">
        <f>SEM56/Справочно!SEL$5*1000000</f>
        <v>#DIV/0!</v>
      </c>
      <c r="SEN57" s="27" t="e">
        <f>SEN56/Справочно!SEM$5*1000000</f>
        <v>#DIV/0!</v>
      </c>
      <c r="SEO57" s="27" t="e">
        <f>SEO56/Справочно!SEN$5*1000000</f>
        <v>#DIV/0!</v>
      </c>
      <c r="SEP57" s="27" t="e">
        <f>SEP56/Справочно!SEO$5*1000000</f>
        <v>#DIV/0!</v>
      </c>
      <c r="SEQ57" s="27" t="e">
        <f>SEQ56/Справочно!SEP$5*1000000</f>
        <v>#DIV/0!</v>
      </c>
      <c r="SER57" s="27" t="e">
        <f>SER56/Справочно!SEQ$5*1000000</f>
        <v>#DIV/0!</v>
      </c>
      <c r="SES57" s="27" t="e">
        <f>SES56/Справочно!SER$5*1000000</f>
        <v>#DIV/0!</v>
      </c>
      <c r="SET57" s="27" t="e">
        <f>SET56/Справочно!SES$5*1000000</f>
        <v>#DIV/0!</v>
      </c>
      <c r="SEU57" s="27" t="e">
        <f>SEU56/Справочно!SET$5*1000000</f>
        <v>#DIV/0!</v>
      </c>
      <c r="SEV57" s="27" t="e">
        <f>SEV56/Справочно!SEU$5*1000000</f>
        <v>#DIV/0!</v>
      </c>
      <c r="SEW57" s="27" t="e">
        <f>SEW56/Справочно!SEV$5*1000000</f>
        <v>#DIV/0!</v>
      </c>
      <c r="SEX57" s="27" t="e">
        <f>SEX56/Справочно!SEW$5*1000000</f>
        <v>#DIV/0!</v>
      </c>
      <c r="SEY57" s="27" t="e">
        <f>SEY56/Справочно!SEX$5*1000000</f>
        <v>#DIV/0!</v>
      </c>
      <c r="SEZ57" s="27" t="e">
        <f>SEZ56/Справочно!SEY$5*1000000</f>
        <v>#DIV/0!</v>
      </c>
      <c r="SFA57" s="27" t="e">
        <f>SFA56/Справочно!SEZ$5*1000000</f>
        <v>#DIV/0!</v>
      </c>
      <c r="SFB57" s="27" t="e">
        <f>SFB56/Справочно!SFA$5*1000000</f>
        <v>#DIV/0!</v>
      </c>
      <c r="SFC57" s="27" t="e">
        <f>SFC56/Справочно!SFB$5*1000000</f>
        <v>#DIV/0!</v>
      </c>
      <c r="SFD57" s="27" t="e">
        <f>SFD56/Справочно!SFC$5*1000000</f>
        <v>#DIV/0!</v>
      </c>
      <c r="SFE57" s="27" t="e">
        <f>SFE56/Справочно!SFD$5*1000000</f>
        <v>#DIV/0!</v>
      </c>
      <c r="SFF57" s="27" t="e">
        <f>SFF56/Справочно!SFE$5*1000000</f>
        <v>#DIV/0!</v>
      </c>
      <c r="SFG57" s="27" t="e">
        <f>SFG56/Справочно!SFF$5*1000000</f>
        <v>#DIV/0!</v>
      </c>
      <c r="SFH57" s="27" t="e">
        <f>SFH56/Справочно!SFG$5*1000000</f>
        <v>#DIV/0!</v>
      </c>
      <c r="SFI57" s="27" t="e">
        <f>SFI56/Справочно!SFH$5*1000000</f>
        <v>#DIV/0!</v>
      </c>
      <c r="SFJ57" s="27" t="e">
        <f>SFJ56/Справочно!SFI$5*1000000</f>
        <v>#DIV/0!</v>
      </c>
      <c r="SFK57" s="27" t="e">
        <f>SFK56/Справочно!SFJ$5*1000000</f>
        <v>#DIV/0!</v>
      </c>
      <c r="SFL57" s="27" t="e">
        <f>SFL56/Справочно!SFK$5*1000000</f>
        <v>#DIV/0!</v>
      </c>
      <c r="SFM57" s="27" t="e">
        <f>SFM56/Справочно!SFL$5*1000000</f>
        <v>#DIV/0!</v>
      </c>
      <c r="SFN57" s="27" t="e">
        <f>SFN56/Справочно!SFM$5*1000000</f>
        <v>#DIV/0!</v>
      </c>
      <c r="SFO57" s="27" t="e">
        <f>SFO56/Справочно!SFN$5*1000000</f>
        <v>#DIV/0!</v>
      </c>
      <c r="SFP57" s="27" t="e">
        <f>SFP56/Справочно!SFO$5*1000000</f>
        <v>#DIV/0!</v>
      </c>
      <c r="SFQ57" s="27" t="e">
        <f>SFQ56/Справочно!SFP$5*1000000</f>
        <v>#DIV/0!</v>
      </c>
      <c r="SFR57" s="27" t="e">
        <f>SFR56/Справочно!SFQ$5*1000000</f>
        <v>#DIV/0!</v>
      </c>
      <c r="SFS57" s="27" t="e">
        <f>SFS56/Справочно!SFR$5*1000000</f>
        <v>#DIV/0!</v>
      </c>
      <c r="SFT57" s="27" t="e">
        <f>SFT56/Справочно!SFS$5*1000000</f>
        <v>#DIV/0!</v>
      </c>
      <c r="SFU57" s="27" t="e">
        <f>SFU56/Справочно!SFT$5*1000000</f>
        <v>#DIV/0!</v>
      </c>
      <c r="SFV57" s="27" t="e">
        <f>SFV56/Справочно!SFU$5*1000000</f>
        <v>#DIV/0!</v>
      </c>
      <c r="SFW57" s="27" t="e">
        <f>SFW56/Справочно!SFV$5*1000000</f>
        <v>#DIV/0!</v>
      </c>
      <c r="SFX57" s="27" t="e">
        <f>SFX56/Справочно!SFW$5*1000000</f>
        <v>#DIV/0!</v>
      </c>
      <c r="SFY57" s="27" t="e">
        <f>SFY56/Справочно!SFX$5*1000000</f>
        <v>#DIV/0!</v>
      </c>
      <c r="SFZ57" s="27" t="e">
        <f>SFZ56/Справочно!SFY$5*1000000</f>
        <v>#DIV/0!</v>
      </c>
      <c r="SGA57" s="27" t="e">
        <f>SGA56/Справочно!SFZ$5*1000000</f>
        <v>#DIV/0!</v>
      </c>
      <c r="SGB57" s="27" t="e">
        <f>SGB56/Справочно!SGA$5*1000000</f>
        <v>#DIV/0!</v>
      </c>
      <c r="SGC57" s="27" t="e">
        <f>SGC56/Справочно!SGB$5*1000000</f>
        <v>#DIV/0!</v>
      </c>
      <c r="SGD57" s="27" t="e">
        <f>SGD56/Справочно!SGC$5*1000000</f>
        <v>#DIV/0!</v>
      </c>
      <c r="SGE57" s="27" t="e">
        <f>SGE56/Справочно!SGD$5*1000000</f>
        <v>#DIV/0!</v>
      </c>
      <c r="SGF57" s="27" t="e">
        <f>SGF56/Справочно!SGE$5*1000000</f>
        <v>#DIV/0!</v>
      </c>
      <c r="SGG57" s="27" t="e">
        <f>SGG56/Справочно!SGF$5*1000000</f>
        <v>#DIV/0!</v>
      </c>
      <c r="SGH57" s="27" t="e">
        <f>SGH56/Справочно!SGG$5*1000000</f>
        <v>#DIV/0!</v>
      </c>
      <c r="SGI57" s="27" t="e">
        <f>SGI56/Справочно!SGH$5*1000000</f>
        <v>#DIV/0!</v>
      </c>
      <c r="SGJ57" s="27" t="e">
        <f>SGJ56/Справочно!SGI$5*1000000</f>
        <v>#DIV/0!</v>
      </c>
      <c r="SGK57" s="27" t="e">
        <f>SGK56/Справочно!SGJ$5*1000000</f>
        <v>#DIV/0!</v>
      </c>
      <c r="SGL57" s="27" t="e">
        <f>SGL56/Справочно!SGK$5*1000000</f>
        <v>#DIV/0!</v>
      </c>
      <c r="SGM57" s="27" t="e">
        <f>SGM56/Справочно!SGL$5*1000000</f>
        <v>#DIV/0!</v>
      </c>
      <c r="SGN57" s="27" t="e">
        <f>SGN56/Справочно!SGM$5*1000000</f>
        <v>#DIV/0!</v>
      </c>
      <c r="SGO57" s="27" t="e">
        <f>SGO56/Справочно!SGN$5*1000000</f>
        <v>#DIV/0!</v>
      </c>
      <c r="SGP57" s="27" t="e">
        <f>SGP56/Справочно!SGO$5*1000000</f>
        <v>#DIV/0!</v>
      </c>
      <c r="SGQ57" s="27" t="e">
        <f>SGQ56/Справочно!SGP$5*1000000</f>
        <v>#DIV/0!</v>
      </c>
      <c r="SGR57" s="27" t="e">
        <f>SGR56/Справочно!SGQ$5*1000000</f>
        <v>#DIV/0!</v>
      </c>
      <c r="SGS57" s="27" t="e">
        <f>SGS56/Справочно!SGR$5*1000000</f>
        <v>#DIV/0!</v>
      </c>
      <c r="SGT57" s="27" t="e">
        <f>SGT56/Справочно!SGS$5*1000000</f>
        <v>#DIV/0!</v>
      </c>
      <c r="SGU57" s="27" t="e">
        <f>SGU56/Справочно!SGT$5*1000000</f>
        <v>#DIV/0!</v>
      </c>
      <c r="SGV57" s="27" t="e">
        <f>SGV56/Справочно!SGU$5*1000000</f>
        <v>#DIV/0!</v>
      </c>
      <c r="SGW57" s="27" t="e">
        <f>SGW56/Справочно!SGV$5*1000000</f>
        <v>#DIV/0!</v>
      </c>
      <c r="SGX57" s="27" t="e">
        <f>SGX56/Справочно!SGW$5*1000000</f>
        <v>#DIV/0!</v>
      </c>
      <c r="SGY57" s="27" t="e">
        <f>SGY56/Справочно!SGX$5*1000000</f>
        <v>#DIV/0!</v>
      </c>
      <c r="SGZ57" s="27" t="e">
        <f>SGZ56/Справочно!SGY$5*1000000</f>
        <v>#DIV/0!</v>
      </c>
      <c r="SHA57" s="27" t="e">
        <f>SHA56/Справочно!SGZ$5*1000000</f>
        <v>#DIV/0!</v>
      </c>
      <c r="SHB57" s="27" t="e">
        <f>SHB56/Справочно!SHA$5*1000000</f>
        <v>#DIV/0!</v>
      </c>
      <c r="SHC57" s="27" t="e">
        <f>SHC56/Справочно!SHB$5*1000000</f>
        <v>#DIV/0!</v>
      </c>
      <c r="SHD57" s="27" t="e">
        <f>SHD56/Справочно!SHC$5*1000000</f>
        <v>#DIV/0!</v>
      </c>
      <c r="SHE57" s="27" t="e">
        <f>SHE56/Справочно!SHD$5*1000000</f>
        <v>#DIV/0!</v>
      </c>
      <c r="SHF57" s="27" t="e">
        <f>SHF56/Справочно!SHE$5*1000000</f>
        <v>#DIV/0!</v>
      </c>
      <c r="SHG57" s="27" t="e">
        <f>SHG56/Справочно!SHF$5*1000000</f>
        <v>#DIV/0!</v>
      </c>
      <c r="SHH57" s="27" t="e">
        <f>SHH56/Справочно!SHG$5*1000000</f>
        <v>#DIV/0!</v>
      </c>
      <c r="SHI57" s="27" t="e">
        <f>SHI56/Справочно!SHH$5*1000000</f>
        <v>#DIV/0!</v>
      </c>
      <c r="SHJ57" s="27" t="e">
        <f>SHJ56/Справочно!SHI$5*1000000</f>
        <v>#DIV/0!</v>
      </c>
      <c r="SHK57" s="27" t="e">
        <f>SHK56/Справочно!SHJ$5*1000000</f>
        <v>#DIV/0!</v>
      </c>
      <c r="SHL57" s="27" t="e">
        <f>SHL56/Справочно!SHK$5*1000000</f>
        <v>#DIV/0!</v>
      </c>
      <c r="SHM57" s="27" t="e">
        <f>SHM56/Справочно!SHL$5*1000000</f>
        <v>#DIV/0!</v>
      </c>
      <c r="SHN57" s="27" t="e">
        <f>SHN56/Справочно!SHM$5*1000000</f>
        <v>#DIV/0!</v>
      </c>
      <c r="SHO57" s="27" t="e">
        <f>SHO56/Справочно!SHN$5*1000000</f>
        <v>#DIV/0!</v>
      </c>
      <c r="SHP57" s="27" t="e">
        <f>SHP56/Справочно!SHO$5*1000000</f>
        <v>#DIV/0!</v>
      </c>
      <c r="SHQ57" s="27" t="e">
        <f>SHQ56/Справочно!SHP$5*1000000</f>
        <v>#DIV/0!</v>
      </c>
      <c r="SHR57" s="27" t="e">
        <f>SHR56/Справочно!SHQ$5*1000000</f>
        <v>#DIV/0!</v>
      </c>
      <c r="SHS57" s="27" t="e">
        <f>SHS56/Справочно!SHR$5*1000000</f>
        <v>#DIV/0!</v>
      </c>
      <c r="SHT57" s="27" t="e">
        <f>SHT56/Справочно!SHS$5*1000000</f>
        <v>#DIV/0!</v>
      </c>
      <c r="SHU57" s="27" t="e">
        <f>SHU56/Справочно!SHT$5*1000000</f>
        <v>#DIV/0!</v>
      </c>
      <c r="SHV57" s="27" t="e">
        <f>SHV56/Справочно!SHU$5*1000000</f>
        <v>#DIV/0!</v>
      </c>
      <c r="SHW57" s="27" t="e">
        <f>SHW56/Справочно!SHV$5*1000000</f>
        <v>#DIV/0!</v>
      </c>
      <c r="SHX57" s="27" t="e">
        <f>SHX56/Справочно!SHW$5*1000000</f>
        <v>#DIV/0!</v>
      </c>
      <c r="SHY57" s="27" t="e">
        <f>SHY56/Справочно!SHX$5*1000000</f>
        <v>#DIV/0!</v>
      </c>
      <c r="SHZ57" s="27" t="e">
        <f>SHZ56/Справочно!SHY$5*1000000</f>
        <v>#DIV/0!</v>
      </c>
      <c r="SIA57" s="27" t="e">
        <f>SIA56/Справочно!SHZ$5*1000000</f>
        <v>#DIV/0!</v>
      </c>
      <c r="SIB57" s="27" t="e">
        <f>SIB56/Справочно!SIA$5*1000000</f>
        <v>#DIV/0!</v>
      </c>
      <c r="SIC57" s="27" t="e">
        <f>SIC56/Справочно!SIB$5*1000000</f>
        <v>#DIV/0!</v>
      </c>
      <c r="SID57" s="27" t="e">
        <f>SID56/Справочно!SIC$5*1000000</f>
        <v>#DIV/0!</v>
      </c>
      <c r="SIE57" s="27" t="e">
        <f>SIE56/Справочно!SID$5*1000000</f>
        <v>#DIV/0!</v>
      </c>
      <c r="SIF57" s="27" t="e">
        <f>SIF56/Справочно!SIE$5*1000000</f>
        <v>#DIV/0!</v>
      </c>
      <c r="SIG57" s="27" t="e">
        <f>SIG56/Справочно!SIF$5*1000000</f>
        <v>#DIV/0!</v>
      </c>
      <c r="SIH57" s="27" t="e">
        <f>SIH56/Справочно!SIG$5*1000000</f>
        <v>#DIV/0!</v>
      </c>
      <c r="SII57" s="27" t="e">
        <f>SII56/Справочно!SIH$5*1000000</f>
        <v>#DIV/0!</v>
      </c>
      <c r="SIJ57" s="27" t="e">
        <f>SIJ56/Справочно!SII$5*1000000</f>
        <v>#DIV/0!</v>
      </c>
      <c r="SIK57" s="27" t="e">
        <f>SIK56/Справочно!SIJ$5*1000000</f>
        <v>#DIV/0!</v>
      </c>
      <c r="SIL57" s="27" t="e">
        <f>SIL56/Справочно!SIK$5*1000000</f>
        <v>#DIV/0!</v>
      </c>
      <c r="SIM57" s="27" t="e">
        <f>SIM56/Справочно!SIL$5*1000000</f>
        <v>#DIV/0!</v>
      </c>
      <c r="SIN57" s="27" t="e">
        <f>SIN56/Справочно!SIM$5*1000000</f>
        <v>#DIV/0!</v>
      </c>
      <c r="SIO57" s="27" t="e">
        <f>SIO56/Справочно!SIN$5*1000000</f>
        <v>#DIV/0!</v>
      </c>
      <c r="SIP57" s="27" t="e">
        <f>SIP56/Справочно!SIO$5*1000000</f>
        <v>#DIV/0!</v>
      </c>
      <c r="SIQ57" s="27" t="e">
        <f>SIQ56/Справочно!SIP$5*1000000</f>
        <v>#DIV/0!</v>
      </c>
      <c r="SIR57" s="27" t="e">
        <f>SIR56/Справочно!SIQ$5*1000000</f>
        <v>#DIV/0!</v>
      </c>
      <c r="SIS57" s="27" t="e">
        <f>SIS56/Справочно!SIR$5*1000000</f>
        <v>#DIV/0!</v>
      </c>
      <c r="SIT57" s="27" t="e">
        <f>SIT56/Справочно!SIS$5*1000000</f>
        <v>#DIV/0!</v>
      </c>
      <c r="SIU57" s="27" t="e">
        <f>SIU56/Справочно!SIT$5*1000000</f>
        <v>#DIV/0!</v>
      </c>
      <c r="SIV57" s="27" t="e">
        <f>SIV56/Справочно!SIU$5*1000000</f>
        <v>#DIV/0!</v>
      </c>
      <c r="SIW57" s="27" t="e">
        <f>SIW56/Справочно!SIV$5*1000000</f>
        <v>#DIV/0!</v>
      </c>
      <c r="SIX57" s="27" t="e">
        <f>SIX56/Справочно!SIW$5*1000000</f>
        <v>#DIV/0!</v>
      </c>
      <c r="SIY57" s="27" t="e">
        <f>SIY56/Справочно!SIX$5*1000000</f>
        <v>#DIV/0!</v>
      </c>
      <c r="SIZ57" s="27" t="e">
        <f>SIZ56/Справочно!SIY$5*1000000</f>
        <v>#DIV/0!</v>
      </c>
      <c r="SJA57" s="27" t="e">
        <f>SJA56/Справочно!SIZ$5*1000000</f>
        <v>#DIV/0!</v>
      </c>
      <c r="SJB57" s="27" t="e">
        <f>SJB56/Справочно!SJA$5*1000000</f>
        <v>#DIV/0!</v>
      </c>
      <c r="SJC57" s="27" t="e">
        <f>SJC56/Справочно!SJB$5*1000000</f>
        <v>#DIV/0!</v>
      </c>
      <c r="SJD57" s="27" t="e">
        <f>SJD56/Справочно!SJC$5*1000000</f>
        <v>#DIV/0!</v>
      </c>
      <c r="SJE57" s="27" t="e">
        <f>SJE56/Справочно!SJD$5*1000000</f>
        <v>#DIV/0!</v>
      </c>
      <c r="SJF57" s="27" t="e">
        <f>SJF56/Справочно!SJE$5*1000000</f>
        <v>#DIV/0!</v>
      </c>
      <c r="SJG57" s="27" t="e">
        <f>SJG56/Справочно!SJF$5*1000000</f>
        <v>#DIV/0!</v>
      </c>
      <c r="SJH57" s="27" t="e">
        <f>SJH56/Справочно!SJG$5*1000000</f>
        <v>#DIV/0!</v>
      </c>
      <c r="SJI57" s="27" t="e">
        <f>SJI56/Справочно!SJH$5*1000000</f>
        <v>#DIV/0!</v>
      </c>
      <c r="SJJ57" s="27" t="e">
        <f>SJJ56/Справочно!SJI$5*1000000</f>
        <v>#DIV/0!</v>
      </c>
      <c r="SJK57" s="27" t="e">
        <f>SJK56/Справочно!SJJ$5*1000000</f>
        <v>#DIV/0!</v>
      </c>
      <c r="SJL57" s="27" t="e">
        <f>SJL56/Справочно!SJK$5*1000000</f>
        <v>#DIV/0!</v>
      </c>
      <c r="SJM57" s="27" t="e">
        <f>SJM56/Справочно!SJL$5*1000000</f>
        <v>#DIV/0!</v>
      </c>
      <c r="SJN57" s="27" t="e">
        <f>SJN56/Справочно!SJM$5*1000000</f>
        <v>#DIV/0!</v>
      </c>
      <c r="SJO57" s="27" t="e">
        <f>SJO56/Справочно!SJN$5*1000000</f>
        <v>#DIV/0!</v>
      </c>
      <c r="SJP57" s="27" t="e">
        <f>SJP56/Справочно!SJO$5*1000000</f>
        <v>#DIV/0!</v>
      </c>
      <c r="SJQ57" s="27" t="e">
        <f>SJQ56/Справочно!SJP$5*1000000</f>
        <v>#DIV/0!</v>
      </c>
      <c r="SJR57" s="27" t="e">
        <f>SJR56/Справочно!SJQ$5*1000000</f>
        <v>#DIV/0!</v>
      </c>
      <c r="SJS57" s="27" t="e">
        <f>SJS56/Справочно!SJR$5*1000000</f>
        <v>#DIV/0!</v>
      </c>
      <c r="SJT57" s="27" t="e">
        <f>SJT56/Справочно!SJS$5*1000000</f>
        <v>#DIV/0!</v>
      </c>
      <c r="SJU57" s="27" t="e">
        <f>SJU56/Справочно!SJT$5*1000000</f>
        <v>#DIV/0!</v>
      </c>
      <c r="SJV57" s="27" t="e">
        <f>SJV56/Справочно!SJU$5*1000000</f>
        <v>#DIV/0!</v>
      </c>
      <c r="SJW57" s="27" t="e">
        <f>SJW56/Справочно!SJV$5*1000000</f>
        <v>#DIV/0!</v>
      </c>
      <c r="SJX57" s="27" t="e">
        <f>SJX56/Справочно!SJW$5*1000000</f>
        <v>#DIV/0!</v>
      </c>
      <c r="SJY57" s="27" t="e">
        <f>SJY56/Справочно!SJX$5*1000000</f>
        <v>#DIV/0!</v>
      </c>
      <c r="SJZ57" s="27" t="e">
        <f>SJZ56/Справочно!SJY$5*1000000</f>
        <v>#DIV/0!</v>
      </c>
      <c r="SKA57" s="27" t="e">
        <f>SKA56/Справочно!SJZ$5*1000000</f>
        <v>#DIV/0!</v>
      </c>
      <c r="SKB57" s="27" t="e">
        <f>SKB56/Справочно!SKA$5*1000000</f>
        <v>#DIV/0!</v>
      </c>
      <c r="SKC57" s="27" t="e">
        <f>SKC56/Справочно!SKB$5*1000000</f>
        <v>#DIV/0!</v>
      </c>
      <c r="SKD57" s="27" t="e">
        <f>SKD56/Справочно!SKC$5*1000000</f>
        <v>#DIV/0!</v>
      </c>
      <c r="SKE57" s="27" t="e">
        <f>SKE56/Справочно!SKD$5*1000000</f>
        <v>#DIV/0!</v>
      </c>
      <c r="SKF57" s="27" t="e">
        <f>SKF56/Справочно!SKE$5*1000000</f>
        <v>#DIV/0!</v>
      </c>
      <c r="SKG57" s="27" t="e">
        <f>SKG56/Справочно!SKF$5*1000000</f>
        <v>#DIV/0!</v>
      </c>
      <c r="SKH57" s="27" t="e">
        <f>SKH56/Справочно!SKG$5*1000000</f>
        <v>#DIV/0!</v>
      </c>
      <c r="SKI57" s="27" t="e">
        <f>SKI56/Справочно!SKH$5*1000000</f>
        <v>#DIV/0!</v>
      </c>
      <c r="SKJ57" s="27" t="e">
        <f>SKJ56/Справочно!SKI$5*1000000</f>
        <v>#DIV/0!</v>
      </c>
      <c r="SKK57" s="27" t="e">
        <f>SKK56/Справочно!SKJ$5*1000000</f>
        <v>#DIV/0!</v>
      </c>
      <c r="SKL57" s="27" t="e">
        <f>SKL56/Справочно!SKK$5*1000000</f>
        <v>#DIV/0!</v>
      </c>
      <c r="SKM57" s="27" t="e">
        <f>SKM56/Справочно!SKL$5*1000000</f>
        <v>#DIV/0!</v>
      </c>
      <c r="SKN57" s="27" t="e">
        <f>SKN56/Справочно!SKM$5*1000000</f>
        <v>#DIV/0!</v>
      </c>
      <c r="SKO57" s="27" t="e">
        <f>SKO56/Справочно!SKN$5*1000000</f>
        <v>#DIV/0!</v>
      </c>
      <c r="SKP57" s="27" t="e">
        <f>SKP56/Справочно!SKO$5*1000000</f>
        <v>#DIV/0!</v>
      </c>
      <c r="SKQ57" s="27" t="e">
        <f>SKQ56/Справочно!SKP$5*1000000</f>
        <v>#DIV/0!</v>
      </c>
      <c r="SKR57" s="27" t="e">
        <f>SKR56/Справочно!SKQ$5*1000000</f>
        <v>#DIV/0!</v>
      </c>
      <c r="SKS57" s="27" t="e">
        <f>SKS56/Справочно!SKR$5*1000000</f>
        <v>#DIV/0!</v>
      </c>
      <c r="SKT57" s="27" t="e">
        <f>SKT56/Справочно!SKS$5*1000000</f>
        <v>#DIV/0!</v>
      </c>
      <c r="SKU57" s="27" t="e">
        <f>SKU56/Справочно!SKT$5*1000000</f>
        <v>#DIV/0!</v>
      </c>
      <c r="SKV57" s="27" t="e">
        <f>SKV56/Справочно!SKU$5*1000000</f>
        <v>#DIV/0!</v>
      </c>
      <c r="SKW57" s="27" t="e">
        <f>SKW56/Справочно!SKV$5*1000000</f>
        <v>#DIV/0!</v>
      </c>
      <c r="SKX57" s="27" t="e">
        <f>SKX56/Справочно!SKW$5*1000000</f>
        <v>#DIV/0!</v>
      </c>
      <c r="SKY57" s="27" t="e">
        <f>SKY56/Справочно!SKX$5*1000000</f>
        <v>#DIV/0!</v>
      </c>
      <c r="SKZ57" s="27" t="e">
        <f>SKZ56/Справочно!SKY$5*1000000</f>
        <v>#DIV/0!</v>
      </c>
      <c r="SLA57" s="27" t="e">
        <f>SLA56/Справочно!SKZ$5*1000000</f>
        <v>#DIV/0!</v>
      </c>
      <c r="SLB57" s="27" t="e">
        <f>SLB56/Справочно!SLA$5*1000000</f>
        <v>#DIV/0!</v>
      </c>
      <c r="SLC57" s="27" t="e">
        <f>SLC56/Справочно!SLB$5*1000000</f>
        <v>#DIV/0!</v>
      </c>
      <c r="SLD57" s="27" t="e">
        <f>SLD56/Справочно!SLC$5*1000000</f>
        <v>#DIV/0!</v>
      </c>
      <c r="SLE57" s="27" t="e">
        <f>SLE56/Справочно!SLD$5*1000000</f>
        <v>#DIV/0!</v>
      </c>
      <c r="SLF57" s="27" t="e">
        <f>SLF56/Справочно!SLE$5*1000000</f>
        <v>#DIV/0!</v>
      </c>
      <c r="SLG57" s="27" t="e">
        <f>SLG56/Справочно!SLF$5*1000000</f>
        <v>#DIV/0!</v>
      </c>
      <c r="SLH57" s="27" t="e">
        <f>SLH56/Справочно!SLG$5*1000000</f>
        <v>#DIV/0!</v>
      </c>
      <c r="SLI57" s="27" t="e">
        <f>SLI56/Справочно!SLH$5*1000000</f>
        <v>#DIV/0!</v>
      </c>
      <c r="SLJ57" s="27" t="e">
        <f>SLJ56/Справочно!SLI$5*1000000</f>
        <v>#DIV/0!</v>
      </c>
      <c r="SLK57" s="27" t="e">
        <f>SLK56/Справочно!SLJ$5*1000000</f>
        <v>#DIV/0!</v>
      </c>
      <c r="SLL57" s="27" t="e">
        <f>SLL56/Справочно!SLK$5*1000000</f>
        <v>#DIV/0!</v>
      </c>
      <c r="SLM57" s="27" t="e">
        <f>SLM56/Справочно!SLL$5*1000000</f>
        <v>#DIV/0!</v>
      </c>
      <c r="SLN57" s="27" t="e">
        <f>SLN56/Справочно!SLM$5*1000000</f>
        <v>#DIV/0!</v>
      </c>
      <c r="SLO57" s="27" t="e">
        <f>SLO56/Справочно!SLN$5*1000000</f>
        <v>#DIV/0!</v>
      </c>
      <c r="SLP57" s="27" t="e">
        <f>SLP56/Справочно!SLO$5*1000000</f>
        <v>#DIV/0!</v>
      </c>
      <c r="SLQ57" s="27" t="e">
        <f>SLQ56/Справочно!SLP$5*1000000</f>
        <v>#DIV/0!</v>
      </c>
      <c r="SLR57" s="27" t="e">
        <f>SLR56/Справочно!SLQ$5*1000000</f>
        <v>#DIV/0!</v>
      </c>
      <c r="SLS57" s="27" t="e">
        <f>SLS56/Справочно!SLR$5*1000000</f>
        <v>#DIV/0!</v>
      </c>
      <c r="SLT57" s="27" t="e">
        <f>SLT56/Справочно!SLS$5*1000000</f>
        <v>#DIV/0!</v>
      </c>
      <c r="SLU57" s="27" t="e">
        <f>SLU56/Справочно!SLT$5*1000000</f>
        <v>#DIV/0!</v>
      </c>
      <c r="SLV57" s="27" t="e">
        <f>SLV56/Справочно!SLU$5*1000000</f>
        <v>#DIV/0!</v>
      </c>
      <c r="SLW57" s="27" t="e">
        <f>SLW56/Справочно!SLV$5*1000000</f>
        <v>#DIV/0!</v>
      </c>
      <c r="SLX57" s="27" t="e">
        <f>SLX56/Справочно!SLW$5*1000000</f>
        <v>#DIV/0!</v>
      </c>
      <c r="SLY57" s="27" t="e">
        <f>SLY56/Справочно!SLX$5*1000000</f>
        <v>#DIV/0!</v>
      </c>
      <c r="SLZ57" s="27" t="e">
        <f>SLZ56/Справочно!SLY$5*1000000</f>
        <v>#DIV/0!</v>
      </c>
      <c r="SMA57" s="27" t="e">
        <f>SMA56/Справочно!SLZ$5*1000000</f>
        <v>#DIV/0!</v>
      </c>
      <c r="SMB57" s="27" t="e">
        <f>SMB56/Справочно!SMA$5*1000000</f>
        <v>#DIV/0!</v>
      </c>
      <c r="SMC57" s="27" t="e">
        <f>SMC56/Справочно!SMB$5*1000000</f>
        <v>#DIV/0!</v>
      </c>
      <c r="SMD57" s="27" t="e">
        <f>SMD56/Справочно!SMC$5*1000000</f>
        <v>#DIV/0!</v>
      </c>
      <c r="SME57" s="27" t="e">
        <f>SME56/Справочно!SMD$5*1000000</f>
        <v>#DIV/0!</v>
      </c>
      <c r="SMF57" s="27" t="e">
        <f>SMF56/Справочно!SME$5*1000000</f>
        <v>#DIV/0!</v>
      </c>
      <c r="SMG57" s="27" t="e">
        <f>SMG56/Справочно!SMF$5*1000000</f>
        <v>#DIV/0!</v>
      </c>
      <c r="SMH57" s="27" t="e">
        <f>SMH56/Справочно!SMG$5*1000000</f>
        <v>#DIV/0!</v>
      </c>
      <c r="SMI57" s="27" t="e">
        <f>SMI56/Справочно!SMH$5*1000000</f>
        <v>#DIV/0!</v>
      </c>
      <c r="SMJ57" s="27" t="e">
        <f>SMJ56/Справочно!SMI$5*1000000</f>
        <v>#DIV/0!</v>
      </c>
      <c r="SMK57" s="27" t="e">
        <f>SMK56/Справочно!SMJ$5*1000000</f>
        <v>#DIV/0!</v>
      </c>
      <c r="SML57" s="27" t="e">
        <f>SML56/Справочно!SMK$5*1000000</f>
        <v>#DIV/0!</v>
      </c>
      <c r="SMM57" s="27" t="e">
        <f>SMM56/Справочно!SML$5*1000000</f>
        <v>#DIV/0!</v>
      </c>
      <c r="SMN57" s="27" t="e">
        <f>SMN56/Справочно!SMM$5*1000000</f>
        <v>#DIV/0!</v>
      </c>
      <c r="SMO57" s="27" t="e">
        <f>SMO56/Справочно!SMN$5*1000000</f>
        <v>#DIV/0!</v>
      </c>
      <c r="SMP57" s="27" t="e">
        <f>SMP56/Справочно!SMO$5*1000000</f>
        <v>#DIV/0!</v>
      </c>
      <c r="SMQ57" s="27" t="e">
        <f>SMQ56/Справочно!SMP$5*1000000</f>
        <v>#DIV/0!</v>
      </c>
      <c r="SMR57" s="27" t="e">
        <f>SMR56/Справочно!SMQ$5*1000000</f>
        <v>#DIV/0!</v>
      </c>
      <c r="SMS57" s="27" t="e">
        <f>SMS56/Справочно!SMR$5*1000000</f>
        <v>#DIV/0!</v>
      </c>
      <c r="SMT57" s="27" t="e">
        <f>SMT56/Справочно!SMS$5*1000000</f>
        <v>#DIV/0!</v>
      </c>
      <c r="SMU57" s="27" t="e">
        <f>SMU56/Справочно!SMT$5*1000000</f>
        <v>#DIV/0!</v>
      </c>
      <c r="SMV57" s="27" t="e">
        <f>SMV56/Справочно!SMU$5*1000000</f>
        <v>#DIV/0!</v>
      </c>
      <c r="SMW57" s="27" t="e">
        <f>SMW56/Справочно!SMV$5*1000000</f>
        <v>#DIV/0!</v>
      </c>
      <c r="SMX57" s="27" t="e">
        <f>SMX56/Справочно!SMW$5*1000000</f>
        <v>#DIV/0!</v>
      </c>
      <c r="SMY57" s="27" t="e">
        <f>SMY56/Справочно!SMX$5*1000000</f>
        <v>#DIV/0!</v>
      </c>
      <c r="SMZ57" s="27" t="e">
        <f>SMZ56/Справочно!SMY$5*1000000</f>
        <v>#DIV/0!</v>
      </c>
      <c r="SNA57" s="27" t="e">
        <f>SNA56/Справочно!SMZ$5*1000000</f>
        <v>#DIV/0!</v>
      </c>
      <c r="SNB57" s="27" t="e">
        <f>SNB56/Справочно!SNA$5*1000000</f>
        <v>#DIV/0!</v>
      </c>
      <c r="SNC57" s="27" t="e">
        <f>SNC56/Справочно!SNB$5*1000000</f>
        <v>#DIV/0!</v>
      </c>
      <c r="SND57" s="27" t="e">
        <f>SND56/Справочно!SNC$5*1000000</f>
        <v>#DIV/0!</v>
      </c>
      <c r="SNE57" s="27" t="e">
        <f>SNE56/Справочно!SND$5*1000000</f>
        <v>#DIV/0!</v>
      </c>
      <c r="SNF57" s="27" t="e">
        <f>SNF56/Справочно!SNE$5*1000000</f>
        <v>#DIV/0!</v>
      </c>
      <c r="SNG57" s="27" t="e">
        <f>SNG56/Справочно!SNF$5*1000000</f>
        <v>#DIV/0!</v>
      </c>
      <c r="SNH57" s="27" t="e">
        <f>SNH56/Справочно!SNG$5*1000000</f>
        <v>#DIV/0!</v>
      </c>
      <c r="SNI57" s="27" t="e">
        <f>SNI56/Справочно!SNH$5*1000000</f>
        <v>#DIV/0!</v>
      </c>
      <c r="SNJ57" s="27" t="e">
        <f>SNJ56/Справочно!SNI$5*1000000</f>
        <v>#DIV/0!</v>
      </c>
      <c r="SNK57" s="27" t="e">
        <f>SNK56/Справочно!SNJ$5*1000000</f>
        <v>#DIV/0!</v>
      </c>
      <c r="SNL57" s="27" t="e">
        <f>SNL56/Справочно!SNK$5*1000000</f>
        <v>#DIV/0!</v>
      </c>
      <c r="SNM57" s="27" t="e">
        <f>SNM56/Справочно!SNL$5*1000000</f>
        <v>#DIV/0!</v>
      </c>
      <c r="SNN57" s="27" t="e">
        <f>SNN56/Справочно!SNM$5*1000000</f>
        <v>#DIV/0!</v>
      </c>
      <c r="SNO57" s="27" t="e">
        <f>SNO56/Справочно!SNN$5*1000000</f>
        <v>#DIV/0!</v>
      </c>
      <c r="SNP57" s="27" t="e">
        <f>SNP56/Справочно!SNO$5*1000000</f>
        <v>#DIV/0!</v>
      </c>
      <c r="SNQ57" s="27" t="e">
        <f>SNQ56/Справочно!SNP$5*1000000</f>
        <v>#DIV/0!</v>
      </c>
      <c r="SNR57" s="27" t="e">
        <f>SNR56/Справочно!SNQ$5*1000000</f>
        <v>#DIV/0!</v>
      </c>
      <c r="SNS57" s="27" t="e">
        <f>SNS56/Справочно!SNR$5*1000000</f>
        <v>#DIV/0!</v>
      </c>
      <c r="SNT57" s="27" t="e">
        <f>SNT56/Справочно!SNS$5*1000000</f>
        <v>#DIV/0!</v>
      </c>
      <c r="SNU57" s="27" t="e">
        <f>SNU56/Справочно!SNT$5*1000000</f>
        <v>#DIV/0!</v>
      </c>
      <c r="SNV57" s="27" t="e">
        <f>SNV56/Справочно!SNU$5*1000000</f>
        <v>#DIV/0!</v>
      </c>
      <c r="SNW57" s="27" t="e">
        <f>SNW56/Справочно!SNV$5*1000000</f>
        <v>#DIV/0!</v>
      </c>
      <c r="SNX57" s="27" t="e">
        <f>SNX56/Справочно!SNW$5*1000000</f>
        <v>#DIV/0!</v>
      </c>
      <c r="SNY57" s="27" t="e">
        <f>SNY56/Справочно!SNX$5*1000000</f>
        <v>#DIV/0!</v>
      </c>
      <c r="SNZ57" s="27" t="e">
        <f>SNZ56/Справочно!SNY$5*1000000</f>
        <v>#DIV/0!</v>
      </c>
      <c r="SOA57" s="27" t="e">
        <f>SOA56/Справочно!SNZ$5*1000000</f>
        <v>#DIV/0!</v>
      </c>
      <c r="SOB57" s="27" t="e">
        <f>SOB56/Справочно!SOA$5*1000000</f>
        <v>#DIV/0!</v>
      </c>
      <c r="SOC57" s="27" t="e">
        <f>SOC56/Справочно!SOB$5*1000000</f>
        <v>#DIV/0!</v>
      </c>
      <c r="SOD57" s="27" t="e">
        <f>SOD56/Справочно!SOC$5*1000000</f>
        <v>#DIV/0!</v>
      </c>
      <c r="SOE57" s="27" t="e">
        <f>SOE56/Справочно!SOD$5*1000000</f>
        <v>#DIV/0!</v>
      </c>
      <c r="SOF57" s="27" t="e">
        <f>SOF56/Справочно!SOE$5*1000000</f>
        <v>#DIV/0!</v>
      </c>
      <c r="SOG57" s="27" t="e">
        <f>SOG56/Справочно!SOF$5*1000000</f>
        <v>#DIV/0!</v>
      </c>
      <c r="SOH57" s="27" t="e">
        <f>SOH56/Справочно!SOG$5*1000000</f>
        <v>#DIV/0!</v>
      </c>
      <c r="SOI57" s="27" t="e">
        <f>SOI56/Справочно!SOH$5*1000000</f>
        <v>#DIV/0!</v>
      </c>
      <c r="SOJ57" s="27" t="e">
        <f>SOJ56/Справочно!SOI$5*1000000</f>
        <v>#DIV/0!</v>
      </c>
      <c r="SOK57" s="27" t="e">
        <f>SOK56/Справочно!SOJ$5*1000000</f>
        <v>#DIV/0!</v>
      </c>
      <c r="SOL57" s="27" t="e">
        <f>SOL56/Справочно!SOK$5*1000000</f>
        <v>#DIV/0!</v>
      </c>
      <c r="SOM57" s="27" t="e">
        <f>SOM56/Справочно!SOL$5*1000000</f>
        <v>#DIV/0!</v>
      </c>
      <c r="SON57" s="27" t="e">
        <f>SON56/Справочно!SOM$5*1000000</f>
        <v>#DIV/0!</v>
      </c>
      <c r="SOO57" s="27" t="e">
        <f>SOO56/Справочно!SON$5*1000000</f>
        <v>#DIV/0!</v>
      </c>
      <c r="SOP57" s="27" t="e">
        <f>SOP56/Справочно!SOO$5*1000000</f>
        <v>#DIV/0!</v>
      </c>
      <c r="SOQ57" s="27" t="e">
        <f>SOQ56/Справочно!SOP$5*1000000</f>
        <v>#DIV/0!</v>
      </c>
      <c r="SOR57" s="27" t="e">
        <f>SOR56/Справочно!SOQ$5*1000000</f>
        <v>#DIV/0!</v>
      </c>
      <c r="SOS57" s="27" t="e">
        <f>SOS56/Справочно!SOR$5*1000000</f>
        <v>#DIV/0!</v>
      </c>
      <c r="SOT57" s="27" t="e">
        <f>SOT56/Справочно!SOS$5*1000000</f>
        <v>#DIV/0!</v>
      </c>
      <c r="SOU57" s="27" t="e">
        <f>SOU56/Справочно!SOT$5*1000000</f>
        <v>#DIV/0!</v>
      </c>
      <c r="SOV57" s="27" t="e">
        <f>SOV56/Справочно!SOU$5*1000000</f>
        <v>#DIV/0!</v>
      </c>
      <c r="SOW57" s="27" t="e">
        <f>SOW56/Справочно!SOV$5*1000000</f>
        <v>#DIV/0!</v>
      </c>
      <c r="SOX57" s="27" t="e">
        <f>SOX56/Справочно!SOW$5*1000000</f>
        <v>#DIV/0!</v>
      </c>
      <c r="SOY57" s="27" t="e">
        <f>SOY56/Справочно!SOX$5*1000000</f>
        <v>#DIV/0!</v>
      </c>
      <c r="SOZ57" s="27" t="e">
        <f>SOZ56/Справочно!SOY$5*1000000</f>
        <v>#DIV/0!</v>
      </c>
      <c r="SPA57" s="27" t="e">
        <f>SPA56/Справочно!SOZ$5*1000000</f>
        <v>#DIV/0!</v>
      </c>
      <c r="SPB57" s="27" t="e">
        <f>SPB56/Справочно!SPA$5*1000000</f>
        <v>#DIV/0!</v>
      </c>
      <c r="SPC57" s="27" t="e">
        <f>SPC56/Справочно!SPB$5*1000000</f>
        <v>#DIV/0!</v>
      </c>
      <c r="SPD57" s="27" t="e">
        <f>SPD56/Справочно!SPC$5*1000000</f>
        <v>#DIV/0!</v>
      </c>
      <c r="SPE57" s="27" t="e">
        <f>SPE56/Справочно!SPD$5*1000000</f>
        <v>#DIV/0!</v>
      </c>
      <c r="SPF57" s="27" t="e">
        <f>SPF56/Справочно!SPE$5*1000000</f>
        <v>#DIV/0!</v>
      </c>
      <c r="SPG57" s="27" t="e">
        <f>SPG56/Справочно!SPF$5*1000000</f>
        <v>#DIV/0!</v>
      </c>
      <c r="SPH57" s="27" t="e">
        <f>SPH56/Справочно!SPG$5*1000000</f>
        <v>#DIV/0!</v>
      </c>
      <c r="SPI57" s="27" t="e">
        <f>SPI56/Справочно!SPH$5*1000000</f>
        <v>#DIV/0!</v>
      </c>
      <c r="SPJ57" s="27" t="e">
        <f>SPJ56/Справочно!SPI$5*1000000</f>
        <v>#DIV/0!</v>
      </c>
      <c r="SPK57" s="27" t="e">
        <f>SPK56/Справочно!SPJ$5*1000000</f>
        <v>#DIV/0!</v>
      </c>
      <c r="SPL57" s="27" t="e">
        <f>SPL56/Справочно!SPK$5*1000000</f>
        <v>#DIV/0!</v>
      </c>
      <c r="SPM57" s="27" t="e">
        <f>SPM56/Справочно!SPL$5*1000000</f>
        <v>#DIV/0!</v>
      </c>
      <c r="SPN57" s="27" t="e">
        <f>SPN56/Справочно!SPM$5*1000000</f>
        <v>#DIV/0!</v>
      </c>
      <c r="SPO57" s="27" t="e">
        <f>SPO56/Справочно!SPN$5*1000000</f>
        <v>#DIV/0!</v>
      </c>
      <c r="SPP57" s="27" t="e">
        <f>SPP56/Справочно!SPO$5*1000000</f>
        <v>#DIV/0!</v>
      </c>
      <c r="SPQ57" s="27" t="e">
        <f>SPQ56/Справочно!SPP$5*1000000</f>
        <v>#DIV/0!</v>
      </c>
      <c r="SPR57" s="27" t="e">
        <f>SPR56/Справочно!SPQ$5*1000000</f>
        <v>#DIV/0!</v>
      </c>
      <c r="SPS57" s="27" t="e">
        <f>SPS56/Справочно!SPR$5*1000000</f>
        <v>#DIV/0!</v>
      </c>
      <c r="SPT57" s="27" t="e">
        <f>SPT56/Справочно!SPS$5*1000000</f>
        <v>#DIV/0!</v>
      </c>
      <c r="SPU57" s="27" t="e">
        <f>SPU56/Справочно!SPT$5*1000000</f>
        <v>#DIV/0!</v>
      </c>
      <c r="SPV57" s="27" t="e">
        <f>SPV56/Справочно!SPU$5*1000000</f>
        <v>#DIV/0!</v>
      </c>
      <c r="SPW57" s="27" t="e">
        <f>SPW56/Справочно!SPV$5*1000000</f>
        <v>#DIV/0!</v>
      </c>
      <c r="SPX57" s="27" t="e">
        <f>SPX56/Справочно!SPW$5*1000000</f>
        <v>#DIV/0!</v>
      </c>
      <c r="SPY57" s="27" t="e">
        <f>SPY56/Справочно!SPX$5*1000000</f>
        <v>#DIV/0!</v>
      </c>
      <c r="SPZ57" s="27" t="e">
        <f>SPZ56/Справочно!SPY$5*1000000</f>
        <v>#DIV/0!</v>
      </c>
      <c r="SQA57" s="27" t="e">
        <f>SQA56/Справочно!SPZ$5*1000000</f>
        <v>#DIV/0!</v>
      </c>
      <c r="SQB57" s="27" t="e">
        <f>SQB56/Справочно!SQA$5*1000000</f>
        <v>#DIV/0!</v>
      </c>
      <c r="SQC57" s="27" t="e">
        <f>SQC56/Справочно!SQB$5*1000000</f>
        <v>#DIV/0!</v>
      </c>
      <c r="SQD57" s="27" t="e">
        <f>SQD56/Справочно!SQC$5*1000000</f>
        <v>#DIV/0!</v>
      </c>
      <c r="SQE57" s="27" t="e">
        <f>SQE56/Справочно!SQD$5*1000000</f>
        <v>#DIV/0!</v>
      </c>
      <c r="SQF57" s="27" t="e">
        <f>SQF56/Справочно!SQE$5*1000000</f>
        <v>#DIV/0!</v>
      </c>
      <c r="SQG57" s="27" t="e">
        <f>SQG56/Справочно!SQF$5*1000000</f>
        <v>#DIV/0!</v>
      </c>
      <c r="SQH57" s="27" t="e">
        <f>SQH56/Справочно!SQG$5*1000000</f>
        <v>#DIV/0!</v>
      </c>
      <c r="SQI57" s="27" t="e">
        <f>SQI56/Справочно!SQH$5*1000000</f>
        <v>#DIV/0!</v>
      </c>
      <c r="SQJ57" s="27" t="e">
        <f>SQJ56/Справочно!SQI$5*1000000</f>
        <v>#DIV/0!</v>
      </c>
      <c r="SQK57" s="27" t="e">
        <f>SQK56/Справочно!SQJ$5*1000000</f>
        <v>#DIV/0!</v>
      </c>
      <c r="SQL57" s="27" t="e">
        <f>SQL56/Справочно!SQK$5*1000000</f>
        <v>#DIV/0!</v>
      </c>
      <c r="SQM57" s="27" t="e">
        <f>SQM56/Справочно!SQL$5*1000000</f>
        <v>#DIV/0!</v>
      </c>
      <c r="SQN57" s="27" t="e">
        <f>SQN56/Справочно!SQM$5*1000000</f>
        <v>#DIV/0!</v>
      </c>
      <c r="SQO57" s="27" t="e">
        <f>SQO56/Справочно!SQN$5*1000000</f>
        <v>#DIV/0!</v>
      </c>
      <c r="SQP57" s="27" t="e">
        <f>SQP56/Справочно!SQO$5*1000000</f>
        <v>#DIV/0!</v>
      </c>
      <c r="SQQ57" s="27" t="e">
        <f>SQQ56/Справочно!SQP$5*1000000</f>
        <v>#DIV/0!</v>
      </c>
      <c r="SQR57" s="27" t="e">
        <f>SQR56/Справочно!SQQ$5*1000000</f>
        <v>#DIV/0!</v>
      </c>
      <c r="SQS57" s="27" t="e">
        <f>SQS56/Справочно!SQR$5*1000000</f>
        <v>#DIV/0!</v>
      </c>
      <c r="SQT57" s="27" t="e">
        <f>SQT56/Справочно!SQS$5*1000000</f>
        <v>#DIV/0!</v>
      </c>
      <c r="SQU57" s="27" t="e">
        <f>SQU56/Справочно!SQT$5*1000000</f>
        <v>#DIV/0!</v>
      </c>
      <c r="SQV57" s="27" t="e">
        <f>SQV56/Справочно!SQU$5*1000000</f>
        <v>#DIV/0!</v>
      </c>
      <c r="SQW57" s="27" t="e">
        <f>SQW56/Справочно!SQV$5*1000000</f>
        <v>#DIV/0!</v>
      </c>
      <c r="SQX57" s="27" t="e">
        <f>SQX56/Справочно!SQW$5*1000000</f>
        <v>#DIV/0!</v>
      </c>
      <c r="SQY57" s="27" t="e">
        <f>SQY56/Справочно!SQX$5*1000000</f>
        <v>#DIV/0!</v>
      </c>
      <c r="SQZ57" s="27" t="e">
        <f>SQZ56/Справочно!SQY$5*1000000</f>
        <v>#DIV/0!</v>
      </c>
      <c r="SRA57" s="27" t="e">
        <f>SRA56/Справочно!SQZ$5*1000000</f>
        <v>#DIV/0!</v>
      </c>
      <c r="SRB57" s="27" t="e">
        <f>SRB56/Справочно!SRA$5*1000000</f>
        <v>#DIV/0!</v>
      </c>
      <c r="SRC57" s="27" t="e">
        <f>SRC56/Справочно!SRB$5*1000000</f>
        <v>#DIV/0!</v>
      </c>
      <c r="SRD57" s="27" t="e">
        <f>SRD56/Справочно!SRC$5*1000000</f>
        <v>#DIV/0!</v>
      </c>
      <c r="SRE57" s="27" t="e">
        <f>SRE56/Справочно!SRD$5*1000000</f>
        <v>#DIV/0!</v>
      </c>
      <c r="SRF57" s="27" t="e">
        <f>SRF56/Справочно!SRE$5*1000000</f>
        <v>#DIV/0!</v>
      </c>
      <c r="SRG57" s="27" t="e">
        <f>SRG56/Справочно!SRF$5*1000000</f>
        <v>#DIV/0!</v>
      </c>
      <c r="SRH57" s="27" t="e">
        <f>SRH56/Справочно!SRG$5*1000000</f>
        <v>#DIV/0!</v>
      </c>
      <c r="SRI57" s="27" t="e">
        <f>SRI56/Справочно!SRH$5*1000000</f>
        <v>#DIV/0!</v>
      </c>
      <c r="SRJ57" s="27" t="e">
        <f>SRJ56/Справочно!SRI$5*1000000</f>
        <v>#DIV/0!</v>
      </c>
      <c r="SRK57" s="27" t="e">
        <f>SRK56/Справочно!SRJ$5*1000000</f>
        <v>#DIV/0!</v>
      </c>
      <c r="SRL57" s="27" t="e">
        <f>SRL56/Справочно!SRK$5*1000000</f>
        <v>#DIV/0!</v>
      </c>
      <c r="SRM57" s="27" t="e">
        <f>SRM56/Справочно!SRL$5*1000000</f>
        <v>#DIV/0!</v>
      </c>
      <c r="SRN57" s="27" t="e">
        <f>SRN56/Справочно!SRM$5*1000000</f>
        <v>#DIV/0!</v>
      </c>
      <c r="SRO57" s="27" t="e">
        <f>SRO56/Справочно!SRN$5*1000000</f>
        <v>#DIV/0!</v>
      </c>
      <c r="SRP57" s="27" t="e">
        <f>SRP56/Справочно!SRO$5*1000000</f>
        <v>#DIV/0!</v>
      </c>
      <c r="SRQ57" s="27" t="e">
        <f>SRQ56/Справочно!SRP$5*1000000</f>
        <v>#DIV/0!</v>
      </c>
      <c r="SRR57" s="27" t="e">
        <f>SRR56/Справочно!SRQ$5*1000000</f>
        <v>#DIV/0!</v>
      </c>
      <c r="SRS57" s="27" t="e">
        <f>SRS56/Справочно!SRR$5*1000000</f>
        <v>#DIV/0!</v>
      </c>
      <c r="SRT57" s="27" t="e">
        <f>SRT56/Справочно!SRS$5*1000000</f>
        <v>#DIV/0!</v>
      </c>
      <c r="SRU57" s="27" t="e">
        <f>SRU56/Справочно!SRT$5*1000000</f>
        <v>#DIV/0!</v>
      </c>
      <c r="SRV57" s="27" t="e">
        <f>SRV56/Справочно!SRU$5*1000000</f>
        <v>#DIV/0!</v>
      </c>
      <c r="SRW57" s="27" t="e">
        <f>SRW56/Справочно!SRV$5*1000000</f>
        <v>#DIV/0!</v>
      </c>
      <c r="SRX57" s="27" t="e">
        <f>SRX56/Справочно!SRW$5*1000000</f>
        <v>#DIV/0!</v>
      </c>
      <c r="SRY57" s="27" t="e">
        <f>SRY56/Справочно!SRX$5*1000000</f>
        <v>#DIV/0!</v>
      </c>
      <c r="SRZ57" s="27" t="e">
        <f>SRZ56/Справочно!SRY$5*1000000</f>
        <v>#DIV/0!</v>
      </c>
      <c r="SSA57" s="27" t="e">
        <f>SSA56/Справочно!SRZ$5*1000000</f>
        <v>#DIV/0!</v>
      </c>
      <c r="SSB57" s="27" t="e">
        <f>SSB56/Справочно!SSA$5*1000000</f>
        <v>#DIV/0!</v>
      </c>
      <c r="SSC57" s="27" t="e">
        <f>SSC56/Справочно!SSB$5*1000000</f>
        <v>#DIV/0!</v>
      </c>
      <c r="SSD57" s="27" t="e">
        <f>SSD56/Справочно!SSC$5*1000000</f>
        <v>#DIV/0!</v>
      </c>
      <c r="SSE57" s="27" t="e">
        <f>SSE56/Справочно!SSD$5*1000000</f>
        <v>#DIV/0!</v>
      </c>
      <c r="SSF57" s="27" t="e">
        <f>SSF56/Справочно!SSE$5*1000000</f>
        <v>#DIV/0!</v>
      </c>
      <c r="SSG57" s="27" t="e">
        <f>SSG56/Справочно!SSF$5*1000000</f>
        <v>#DIV/0!</v>
      </c>
      <c r="SSH57" s="27" t="e">
        <f>SSH56/Справочно!SSG$5*1000000</f>
        <v>#DIV/0!</v>
      </c>
      <c r="SSI57" s="27" t="e">
        <f>SSI56/Справочно!SSH$5*1000000</f>
        <v>#DIV/0!</v>
      </c>
      <c r="SSJ57" s="27" t="e">
        <f>SSJ56/Справочно!SSI$5*1000000</f>
        <v>#DIV/0!</v>
      </c>
      <c r="SSK57" s="27" t="e">
        <f>SSK56/Справочно!SSJ$5*1000000</f>
        <v>#DIV/0!</v>
      </c>
      <c r="SSL57" s="27" t="e">
        <f>SSL56/Справочно!SSK$5*1000000</f>
        <v>#DIV/0!</v>
      </c>
      <c r="SSM57" s="27" t="e">
        <f>SSM56/Справочно!SSL$5*1000000</f>
        <v>#DIV/0!</v>
      </c>
      <c r="SSN57" s="27" t="e">
        <f>SSN56/Справочно!SSM$5*1000000</f>
        <v>#DIV/0!</v>
      </c>
      <c r="SSO57" s="27" t="e">
        <f>SSO56/Справочно!SSN$5*1000000</f>
        <v>#DIV/0!</v>
      </c>
      <c r="SSP57" s="27" t="e">
        <f>SSP56/Справочно!SSO$5*1000000</f>
        <v>#DIV/0!</v>
      </c>
      <c r="SSQ57" s="27" t="e">
        <f>SSQ56/Справочно!SSP$5*1000000</f>
        <v>#DIV/0!</v>
      </c>
      <c r="SSR57" s="27" t="e">
        <f>SSR56/Справочно!SSQ$5*1000000</f>
        <v>#DIV/0!</v>
      </c>
      <c r="SSS57" s="27" t="e">
        <f>SSS56/Справочно!SSR$5*1000000</f>
        <v>#DIV/0!</v>
      </c>
      <c r="SST57" s="27" t="e">
        <f>SST56/Справочно!SSS$5*1000000</f>
        <v>#DIV/0!</v>
      </c>
      <c r="SSU57" s="27" t="e">
        <f>SSU56/Справочно!SST$5*1000000</f>
        <v>#DIV/0!</v>
      </c>
      <c r="SSV57" s="27" t="e">
        <f>SSV56/Справочно!SSU$5*1000000</f>
        <v>#DIV/0!</v>
      </c>
      <c r="SSW57" s="27" t="e">
        <f>SSW56/Справочно!SSV$5*1000000</f>
        <v>#DIV/0!</v>
      </c>
      <c r="SSX57" s="27" t="e">
        <f>SSX56/Справочно!SSW$5*1000000</f>
        <v>#DIV/0!</v>
      </c>
      <c r="SSY57" s="27" t="e">
        <f>SSY56/Справочно!SSX$5*1000000</f>
        <v>#DIV/0!</v>
      </c>
      <c r="SSZ57" s="27" t="e">
        <f>SSZ56/Справочно!SSY$5*1000000</f>
        <v>#DIV/0!</v>
      </c>
      <c r="STA57" s="27" t="e">
        <f>STA56/Справочно!SSZ$5*1000000</f>
        <v>#DIV/0!</v>
      </c>
      <c r="STB57" s="27" t="e">
        <f>STB56/Справочно!STA$5*1000000</f>
        <v>#DIV/0!</v>
      </c>
      <c r="STC57" s="27" t="e">
        <f>STC56/Справочно!STB$5*1000000</f>
        <v>#DIV/0!</v>
      </c>
      <c r="STD57" s="27" t="e">
        <f>STD56/Справочно!STC$5*1000000</f>
        <v>#DIV/0!</v>
      </c>
      <c r="STE57" s="27" t="e">
        <f>STE56/Справочно!STD$5*1000000</f>
        <v>#DIV/0!</v>
      </c>
      <c r="STF57" s="27" t="e">
        <f>STF56/Справочно!STE$5*1000000</f>
        <v>#DIV/0!</v>
      </c>
      <c r="STG57" s="27" t="e">
        <f>STG56/Справочно!STF$5*1000000</f>
        <v>#DIV/0!</v>
      </c>
      <c r="STH57" s="27" t="e">
        <f>STH56/Справочно!STG$5*1000000</f>
        <v>#DIV/0!</v>
      </c>
      <c r="STI57" s="27" t="e">
        <f>STI56/Справочно!STH$5*1000000</f>
        <v>#DIV/0!</v>
      </c>
      <c r="STJ57" s="27" t="e">
        <f>STJ56/Справочно!STI$5*1000000</f>
        <v>#DIV/0!</v>
      </c>
      <c r="STK57" s="27" t="e">
        <f>STK56/Справочно!STJ$5*1000000</f>
        <v>#DIV/0!</v>
      </c>
      <c r="STL57" s="27" t="e">
        <f>STL56/Справочно!STK$5*1000000</f>
        <v>#DIV/0!</v>
      </c>
      <c r="STM57" s="27" t="e">
        <f>STM56/Справочно!STL$5*1000000</f>
        <v>#DIV/0!</v>
      </c>
      <c r="STN57" s="27" t="e">
        <f>STN56/Справочно!STM$5*1000000</f>
        <v>#DIV/0!</v>
      </c>
      <c r="STO57" s="27" t="e">
        <f>STO56/Справочно!STN$5*1000000</f>
        <v>#DIV/0!</v>
      </c>
      <c r="STP57" s="27" t="e">
        <f>STP56/Справочно!STO$5*1000000</f>
        <v>#DIV/0!</v>
      </c>
      <c r="STQ57" s="27" t="e">
        <f>STQ56/Справочно!STP$5*1000000</f>
        <v>#DIV/0!</v>
      </c>
      <c r="STR57" s="27" t="e">
        <f>STR56/Справочно!STQ$5*1000000</f>
        <v>#DIV/0!</v>
      </c>
      <c r="STS57" s="27" t="e">
        <f>STS56/Справочно!STR$5*1000000</f>
        <v>#DIV/0!</v>
      </c>
      <c r="STT57" s="27" t="e">
        <f>STT56/Справочно!STS$5*1000000</f>
        <v>#DIV/0!</v>
      </c>
      <c r="STU57" s="27" t="e">
        <f>STU56/Справочно!STT$5*1000000</f>
        <v>#DIV/0!</v>
      </c>
      <c r="STV57" s="27" t="e">
        <f>STV56/Справочно!STU$5*1000000</f>
        <v>#DIV/0!</v>
      </c>
      <c r="STW57" s="27" t="e">
        <f>STW56/Справочно!STV$5*1000000</f>
        <v>#DIV/0!</v>
      </c>
      <c r="STX57" s="27" t="e">
        <f>STX56/Справочно!STW$5*1000000</f>
        <v>#DIV/0!</v>
      </c>
      <c r="STY57" s="27" t="e">
        <f>STY56/Справочно!STX$5*1000000</f>
        <v>#DIV/0!</v>
      </c>
      <c r="STZ57" s="27" t="e">
        <f>STZ56/Справочно!STY$5*1000000</f>
        <v>#DIV/0!</v>
      </c>
      <c r="SUA57" s="27" t="e">
        <f>SUA56/Справочно!STZ$5*1000000</f>
        <v>#DIV/0!</v>
      </c>
      <c r="SUB57" s="27" t="e">
        <f>SUB56/Справочно!SUA$5*1000000</f>
        <v>#DIV/0!</v>
      </c>
      <c r="SUC57" s="27" t="e">
        <f>SUC56/Справочно!SUB$5*1000000</f>
        <v>#DIV/0!</v>
      </c>
      <c r="SUD57" s="27" t="e">
        <f>SUD56/Справочно!SUC$5*1000000</f>
        <v>#DIV/0!</v>
      </c>
      <c r="SUE57" s="27" t="e">
        <f>SUE56/Справочно!SUD$5*1000000</f>
        <v>#DIV/0!</v>
      </c>
      <c r="SUF57" s="27" t="e">
        <f>SUF56/Справочно!SUE$5*1000000</f>
        <v>#DIV/0!</v>
      </c>
      <c r="SUG57" s="27" t="e">
        <f>SUG56/Справочно!SUF$5*1000000</f>
        <v>#DIV/0!</v>
      </c>
      <c r="SUH57" s="27" t="e">
        <f>SUH56/Справочно!SUG$5*1000000</f>
        <v>#DIV/0!</v>
      </c>
      <c r="SUI57" s="27" t="e">
        <f>SUI56/Справочно!SUH$5*1000000</f>
        <v>#DIV/0!</v>
      </c>
      <c r="SUJ57" s="27" t="e">
        <f>SUJ56/Справочно!SUI$5*1000000</f>
        <v>#DIV/0!</v>
      </c>
      <c r="SUK57" s="27" t="e">
        <f>SUK56/Справочно!SUJ$5*1000000</f>
        <v>#DIV/0!</v>
      </c>
      <c r="SUL57" s="27" t="e">
        <f>SUL56/Справочно!SUK$5*1000000</f>
        <v>#DIV/0!</v>
      </c>
      <c r="SUM57" s="27" t="e">
        <f>SUM56/Справочно!SUL$5*1000000</f>
        <v>#DIV/0!</v>
      </c>
      <c r="SUN57" s="27" t="e">
        <f>SUN56/Справочно!SUM$5*1000000</f>
        <v>#DIV/0!</v>
      </c>
      <c r="SUO57" s="27" t="e">
        <f>SUO56/Справочно!SUN$5*1000000</f>
        <v>#DIV/0!</v>
      </c>
      <c r="SUP57" s="27" t="e">
        <f>SUP56/Справочно!SUO$5*1000000</f>
        <v>#DIV/0!</v>
      </c>
      <c r="SUQ57" s="27" t="e">
        <f>SUQ56/Справочно!SUP$5*1000000</f>
        <v>#DIV/0!</v>
      </c>
      <c r="SUR57" s="27" t="e">
        <f>SUR56/Справочно!SUQ$5*1000000</f>
        <v>#DIV/0!</v>
      </c>
      <c r="SUS57" s="27" t="e">
        <f>SUS56/Справочно!SUR$5*1000000</f>
        <v>#DIV/0!</v>
      </c>
      <c r="SUT57" s="27" t="e">
        <f>SUT56/Справочно!SUS$5*1000000</f>
        <v>#DIV/0!</v>
      </c>
      <c r="SUU57" s="27" t="e">
        <f>SUU56/Справочно!SUT$5*1000000</f>
        <v>#DIV/0!</v>
      </c>
      <c r="SUV57" s="27" t="e">
        <f>SUV56/Справочно!SUU$5*1000000</f>
        <v>#DIV/0!</v>
      </c>
      <c r="SUW57" s="27" t="e">
        <f>SUW56/Справочно!SUV$5*1000000</f>
        <v>#DIV/0!</v>
      </c>
      <c r="SUX57" s="27" t="e">
        <f>SUX56/Справочно!SUW$5*1000000</f>
        <v>#DIV/0!</v>
      </c>
      <c r="SUY57" s="27" t="e">
        <f>SUY56/Справочно!SUX$5*1000000</f>
        <v>#DIV/0!</v>
      </c>
      <c r="SUZ57" s="27" t="e">
        <f>SUZ56/Справочно!SUY$5*1000000</f>
        <v>#DIV/0!</v>
      </c>
      <c r="SVA57" s="27" t="e">
        <f>SVA56/Справочно!SUZ$5*1000000</f>
        <v>#DIV/0!</v>
      </c>
      <c r="SVB57" s="27" t="e">
        <f>SVB56/Справочно!SVA$5*1000000</f>
        <v>#DIV/0!</v>
      </c>
      <c r="SVC57" s="27" t="e">
        <f>SVC56/Справочно!SVB$5*1000000</f>
        <v>#DIV/0!</v>
      </c>
      <c r="SVD57" s="27" t="e">
        <f>SVD56/Справочно!SVC$5*1000000</f>
        <v>#DIV/0!</v>
      </c>
      <c r="SVE57" s="27" t="e">
        <f>SVE56/Справочно!SVD$5*1000000</f>
        <v>#DIV/0!</v>
      </c>
      <c r="SVF57" s="27" t="e">
        <f>SVF56/Справочно!SVE$5*1000000</f>
        <v>#DIV/0!</v>
      </c>
      <c r="SVG57" s="27" t="e">
        <f>SVG56/Справочно!SVF$5*1000000</f>
        <v>#DIV/0!</v>
      </c>
      <c r="SVH57" s="27" t="e">
        <f>SVH56/Справочно!SVG$5*1000000</f>
        <v>#DIV/0!</v>
      </c>
      <c r="SVI57" s="27" t="e">
        <f>SVI56/Справочно!SVH$5*1000000</f>
        <v>#DIV/0!</v>
      </c>
      <c r="SVJ57" s="27" t="e">
        <f>SVJ56/Справочно!SVI$5*1000000</f>
        <v>#DIV/0!</v>
      </c>
      <c r="SVK57" s="27" t="e">
        <f>SVK56/Справочно!SVJ$5*1000000</f>
        <v>#DIV/0!</v>
      </c>
      <c r="SVL57" s="27" t="e">
        <f>SVL56/Справочно!SVK$5*1000000</f>
        <v>#DIV/0!</v>
      </c>
      <c r="SVM57" s="27" t="e">
        <f>SVM56/Справочно!SVL$5*1000000</f>
        <v>#DIV/0!</v>
      </c>
      <c r="SVN57" s="27" t="e">
        <f>SVN56/Справочно!SVM$5*1000000</f>
        <v>#DIV/0!</v>
      </c>
      <c r="SVO57" s="27" t="e">
        <f>SVO56/Справочно!SVN$5*1000000</f>
        <v>#DIV/0!</v>
      </c>
      <c r="SVP57" s="27" t="e">
        <f>SVP56/Справочно!SVO$5*1000000</f>
        <v>#DIV/0!</v>
      </c>
      <c r="SVQ57" s="27" t="e">
        <f>SVQ56/Справочно!SVP$5*1000000</f>
        <v>#DIV/0!</v>
      </c>
      <c r="SVR57" s="27" t="e">
        <f>SVR56/Справочно!SVQ$5*1000000</f>
        <v>#DIV/0!</v>
      </c>
      <c r="SVS57" s="27" t="e">
        <f>SVS56/Справочно!SVR$5*1000000</f>
        <v>#DIV/0!</v>
      </c>
      <c r="SVT57" s="27" t="e">
        <f>SVT56/Справочно!SVS$5*1000000</f>
        <v>#DIV/0!</v>
      </c>
      <c r="SVU57" s="27" t="e">
        <f>SVU56/Справочно!SVT$5*1000000</f>
        <v>#DIV/0!</v>
      </c>
      <c r="SVV57" s="27" t="e">
        <f>SVV56/Справочно!SVU$5*1000000</f>
        <v>#DIV/0!</v>
      </c>
      <c r="SVW57" s="27" t="e">
        <f>SVW56/Справочно!SVV$5*1000000</f>
        <v>#DIV/0!</v>
      </c>
      <c r="SVX57" s="27" t="e">
        <f>SVX56/Справочно!SVW$5*1000000</f>
        <v>#DIV/0!</v>
      </c>
      <c r="SVY57" s="27" t="e">
        <f>SVY56/Справочно!SVX$5*1000000</f>
        <v>#DIV/0!</v>
      </c>
      <c r="SVZ57" s="27" t="e">
        <f>SVZ56/Справочно!SVY$5*1000000</f>
        <v>#DIV/0!</v>
      </c>
      <c r="SWA57" s="27" t="e">
        <f>SWA56/Справочно!SVZ$5*1000000</f>
        <v>#DIV/0!</v>
      </c>
      <c r="SWB57" s="27" t="e">
        <f>SWB56/Справочно!SWA$5*1000000</f>
        <v>#DIV/0!</v>
      </c>
      <c r="SWC57" s="27" t="e">
        <f>SWC56/Справочно!SWB$5*1000000</f>
        <v>#DIV/0!</v>
      </c>
      <c r="SWD57" s="27" t="e">
        <f>SWD56/Справочно!SWC$5*1000000</f>
        <v>#DIV/0!</v>
      </c>
      <c r="SWE57" s="27" t="e">
        <f>SWE56/Справочно!SWD$5*1000000</f>
        <v>#DIV/0!</v>
      </c>
      <c r="SWF57" s="27" t="e">
        <f>SWF56/Справочно!SWE$5*1000000</f>
        <v>#DIV/0!</v>
      </c>
      <c r="SWG57" s="27" t="e">
        <f>SWG56/Справочно!SWF$5*1000000</f>
        <v>#DIV/0!</v>
      </c>
      <c r="SWH57" s="27" t="e">
        <f>SWH56/Справочно!SWG$5*1000000</f>
        <v>#DIV/0!</v>
      </c>
      <c r="SWI57" s="27" t="e">
        <f>SWI56/Справочно!SWH$5*1000000</f>
        <v>#DIV/0!</v>
      </c>
      <c r="SWJ57" s="27" t="e">
        <f>SWJ56/Справочно!SWI$5*1000000</f>
        <v>#DIV/0!</v>
      </c>
      <c r="SWK57" s="27" t="e">
        <f>SWK56/Справочно!SWJ$5*1000000</f>
        <v>#DIV/0!</v>
      </c>
      <c r="SWL57" s="27" t="e">
        <f>SWL56/Справочно!SWK$5*1000000</f>
        <v>#DIV/0!</v>
      </c>
      <c r="SWM57" s="27" t="e">
        <f>SWM56/Справочно!SWL$5*1000000</f>
        <v>#DIV/0!</v>
      </c>
      <c r="SWN57" s="27" t="e">
        <f>SWN56/Справочно!SWM$5*1000000</f>
        <v>#DIV/0!</v>
      </c>
      <c r="SWO57" s="27" t="e">
        <f>SWO56/Справочно!SWN$5*1000000</f>
        <v>#DIV/0!</v>
      </c>
      <c r="SWP57" s="27" t="e">
        <f>SWP56/Справочно!SWO$5*1000000</f>
        <v>#DIV/0!</v>
      </c>
      <c r="SWQ57" s="27" t="e">
        <f>SWQ56/Справочно!SWP$5*1000000</f>
        <v>#DIV/0!</v>
      </c>
      <c r="SWR57" s="27" t="e">
        <f>SWR56/Справочно!SWQ$5*1000000</f>
        <v>#DIV/0!</v>
      </c>
      <c r="SWS57" s="27" t="e">
        <f>SWS56/Справочно!SWR$5*1000000</f>
        <v>#DIV/0!</v>
      </c>
      <c r="SWT57" s="27" t="e">
        <f>SWT56/Справочно!SWS$5*1000000</f>
        <v>#DIV/0!</v>
      </c>
      <c r="SWU57" s="27" t="e">
        <f>SWU56/Справочно!SWT$5*1000000</f>
        <v>#DIV/0!</v>
      </c>
      <c r="SWV57" s="27" t="e">
        <f>SWV56/Справочно!SWU$5*1000000</f>
        <v>#DIV/0!</v>
      </c>
      <c r="SWW57" s="27" t="e">
        <f>SWW56/Справочно!SWV$5*1000000</f>
        <v>#DIV/0!</v>
      </c>
      <c r="SWX57" s="27" t="e">
        <f>SWX56/Справочно!SWW$5*1000000</f>
        <v>#DIV/0!</v>
      </c>
      <c r="SWY57" s="27" t="e">
        <f>SWY56/Справочно!SWX$5*1000000</f>
        <v>#DIV/0!</v>
      </c>
      <c r="SWZ57" s="27" t="e">
        <f>SWZ56/Справочно!SWY$5*1000000</f>
        <v>#DIV/0!</v>
      </c>
      <c r="SXA57" s="27" t="e">
        <f>SXA56/Справочно!SWZ$5*1000000</f>
        <v>#DIV/0!</v>
      </c>
      <c r="SXB57" s="27" t="e">
        <f>SXB56/Справочно!SXA$5*1000000</f>
        <v>#DIV/0!</v>
      </c>
      <c r="SXC57" s="27" t="e">
        <f>SXC56/Справочно!SXB$5*1000000</f>
        <v>#DIV/0!</v>
      </c>
      <c r="SXD57" s="27" t="e">
        <f>SXD56/Справочно!SXC$5*1000000</f>
        <v>#DIV/0!</v>
      </c>
      <c r="SXE57" s="27" t="e">
        <f>SXE56/Справочно!SXD$5*1000000</f>
        <v>#DIV/0!</v>
      </c>
      <c r="SXF57" s="27" t="e">
        <f>SXF56/Справочно!SXE$5*1000000</f>
        <v>#DIV/0!</v>
      </c>
      <c r="SXG57" s="27" t="e">
        <f>SXG56/Справочно!SXF$5*1000000</f>
        <v>#DIV/0!</v>
      </c>
      <c r="SXH57" s="27" t="e">
        <f>SXH56/Справочно!SXG$5*1000000</f>
        <v>#DIV/0!</v>
      </c>
      <c r="SXI57" s="27" t="e">
        <f>SXI56/Справочно!SXH$5*1000000</f>
        <v>#DIV/0!</v>
      </c>
      <c r="SXJ57" s="27" t="e">
        <f>SXJ56/Справочно!SXI$5*1000000</f>
        <v>#DIV/0!</v>
      </c>
      <c r="SXK57" s="27" t="e">
        <f>SXK56/Справочно!SXJ$5*1000000</f>
        <v>#DIV/0!</v>
      </c>
      <c r="SXL57" s="27" t="e">
        <f>SXL56/Справочно!SXK$5*1000000</f>
        <v>#DIV/0!</v>
      </c>
      <c r="SXM57" s="27" t="e">
        <f>SXM56/Справочно!SXL$5*1000000</f>
        <v>#DIV/0!</v>
      </c>
      <c r="SXN57" s="27" t="e">
        <f>SXN56/Справочно!SXM$5*1000000</f>
        <v>#DIV/0!</v>
      </c>
      <c r="SXO57" s="27" t="e">
        <f>SXO56/Справочно!SXN$5*1000000</f>
        <v>#DIV/0!</v>
      </c>
      <c r="SXP57" s="27" t="e">
        <f>SXP56/Справочно!SXO$5*1000000</f>
        <v>#DIV/0!</v>
      </c>
      <c r="SXQ57" s="27" t="e">
        <f>SXQ56/Справочно!SXP$5*1000000</f>
        <v>#DIV/0!</v>
      </c>
      <c r="SXR57" s="27" t="e">
        <f>SXR56/Справочно!SXQ$5*1000000</f>
        <v>#DIV/0!</v>
      </c>
      <c r="SXS57" s="27" t="e">
        <f>SXS56/Справочно!SXR$5*1000000</f>
        <v>#DIV/0!</v>
      </c>
      <c r="SXT57" s="27" t="e">
        <f>SXT56/Справочно!SXS$5*1000000</f>
        <v>#DIV/0!</v>
      </c>
      <c r="SXU57" s="27" t="e">
        <f>SXU56/Справочно!SXT$5*1000000</f>
        <v>#DIV/0!</v>
      </c>
      <c r="SXV57" s="27" t="e">
        <f>SXV56/Справочно!SXU$5*1000000</f>
        <v>#DIV/0!</v>
      </c>
      <c r="SXW57" s="27" t="e">
        <f>SXW56/Справочно!SXV$5*1000000</f>
        <v>#DIV/0!</v>
      </c>
      <c r="SXX57" s="27" t="e">
        <f>SXX56/Справочно!SXW$5*1000000</f>
        <v>#DIV/0!</v>
      </c>
      <c r="SXY57" s="27" t="e">
        <f>SXY56/Справочно!SXX$5*1000000</f>
        <v>#DIV/0!</v>
      </c>
      <c r="SXZ57" s="27" t="e">
        <f>SXZ56/Справочно!SXY$5*1000000</f>
        <v>#DIV/0!</v>
      </c>
      <c r="SYA57" s="27" t="e">
        <f>SYA56/Справочно!SXZ$5*1000000</f>
        <v>#DIV/0!</v>
      </c>
      <c r="SYB57" s="27" t="e">
        <f>SYB56/Справочно!SYA$5*1000000</f>
        <v>#DIV/0!</v>
      </c>
      <c r="SYC57" s="27" t="e">
        <f>SYC56/Справочно!SYB$5*1000000</f>
        <v>#DIV/0!</v>
      </c>
      <c r="SYD57" s="27" t="e">
        <f>SYD56/Справочно!SYC$5*1000000</f>
        <v>#DIV/0!</v>
      </c>
      <c r="SYE57" s="27" t="e">
        <f>SYE56/Справочно!SYD$5*1000000</f>
        <v>#DIV/0!</v>
      </c>
      <c r="SYF57" s="27" t="e">
        <f>SYF56/Справочно!SYE$5*1000000</f>
        <v>#DIV/0!</v>
      </c>
      <c r="SYG57" s="27" t="e">
        <f>SYG56/Справочно!SYF$5*1000000</f>
        <v>#DIV/0!</v>
      </c>
      <c r="SYH57" s="27" t="e">
        <f>SYH56/Справочно!SYG$5*1000000</f>
        <v>#DIV/0!</v>
      </c>
      <c r="SYI57" s="27" t="e">
        <f>SYI56/Справочно!SYH$5*1000000</f>
        <v>#DIV/0!</v>
      </c>
      <c r="SYJ57" s="27" t="e">
        <f>SYJ56/Справочно!SYI$5*1000000</f>
        <v>#DIV/0!</v>
      </c>
      <c r="SYK57" s="27" t="e">
        <f>SYK56/Справочно!SYJ$5*1000000</f>
        <v>#DIV/0!</v>
      </c>
      <c r="SYL57" s="27" t="e">
        <f>SYL56/Справочно!SYK$5*1000000</f>
        <v>#DIV/0!</v>
      </c>
      <c r="SYM57" s="27" t="e">
        <f>SYM56/Справочно!SYL$5*1000000</f>
        <v>#DIV/0!</v>
      </c>
      <c r="SYN57" s="27" t="e">
        <f>SYN56/Справочно!SYM$5*1000000</f>
        <v>#DIV/0!</v>
      </c>
      <c r="SYO57" s="27" t="e">
        <f>SYO56/Справочно!SYN$5*1000000</f>
        <v>#DIV/0!</v>
      </c>
      <c r="SYP57" s="27" t="e">
        <f>SYP56/Справочно!SYO$5*1000000</f>
        <v>#DIV/0!</v>
      </c>
      <c r="SYQ57" s="27" t="e">
        <f>SYQ56/Справочно!SYP$5*1000000</f>
        <v>#DIV/0!</v>
      </c>
      <c r="SYR57" s="27" t="e">
        <f>SYR56/Справочно!SYQ$5*1000000</f>
        <v>#DIV/0!</v>
      </c>
      <c r="SYS57" s="27" t="e">
        <f>SYS56/Справочно!SYR$5*1000000</f>
        <v>#DIV/0!</v>
      </c>
      <c r="SYT57" s="27" t="e">
        <f>SYT56/Справочно!SYS$5*1000000</f>
        <v>#DIV/0!</v>
      </c>
      <c r="SYU57" s="27" t="e">
        <f>SYU56/Справочно!SYT$5*1000000</f>
        <v>#DIV/0!</v>
      </c>
      <c r="SYV57" s="27" t="e">
        <f>SYV56/Справочно!SYU$5*1000000</f>
        <v>#DIV/0!</v>
      </c>
      <c r="SYW57" s="27" t="e">
        <f>SYW56/Справочно!SYV$5*1000000</f>
        <v>#DIV/0!</v>
      </c>
      <c r="SYX57" s="27" t="e">
        <f>SYX56/Справочно!SYW$5*1000000</f>
        <v>#DIV/0!</v>
      </c>
      <c r="SYY57" s="27" t="e">
        <f>SYY56/Справочно!SYX$5*1000000</f>
        <v>#DIV/0!</v>
      </c>
      <c r="SYZ57" s="27" t="e">
        <f>SYZ56/Справочно!SYY$5*1000000</f>
        <v>#DIV/0!</v>
      </c>
      <c r="SZA57" s="27" t="e">
        <f>SZA56/Справочно!SYZ$5*1000000</f>
        <v>#DIV/0!</v>
      </c>
      <c r="SZB57" s="27" t="e">
        <f>SZB56/Справочно!SZA$5*1000000</f>
        <v>#DIV/0!</v>
      </c>
      <c r="SZC57" s="27" t="e">
        <f>SZC56/Справочно!SZB$5*1000000</f>
        <v>#DIV/0!</v>
      </c>
      <c r="SZD57" s="27" t="e">
        <f>SZD56/Справочно!SZC$5*1000000</f>
        <v>#DIV/0!</v>
      </c>
      <c r="SZE57" s="27" t="e">
        <f>SZE56/Справочно!SZD$5*1000000</f>
        <v>#DIV/0!</v>
      </c>
      <c r="SZF57" s="27" t="e">
        <f>SZF56/Справочно!SZE$5*1000000</f>
        <v>#DIV/0!</v>
      </c>
      <c r="SZG57" s="27" t="e">
        <f>SZG56/Справочно!SZF$5*1000000</f>
        <v>#DIV/0!</v>
      </c>
      <c r="SZH57" s="27" t="e">
        <f>SZH56/Справочно!SZG$5*1000000</f>
        <v>#DIV/0!</v>
      </c>
      <c r="SZI57" s="27" t="e">
        <f>SZI56/Справочно!SZH$5*1000000</f>
        <v>#DIV/0!</v>
      </c>
      <c r="SZJ57" s="27" t="e">
        <f>SZJ56/Справочно!SZI$5*1000000</f>
        <v>#DIV/0!</v>
      </c>
      <c r="SZK57" s="27" t="e">
        <f>SZK56/Справочно!SZJ$5*1000000</f>
        <v>#DIV/0!</v>
      </c>
      <c r="SZL57" s="27" t="e">
        <f>SZL56/Справочно!SZK$5*1000000</f>
        <v>#DIV/0!</v>
      </c>
      <c r="SZM57" s="27" t="e">
        <f>SZM56/Справочно!SZL$5*1000000</f>
        <v>#DIV/0!</v>
      </c>
      <c r="SZN57" s="27" t="e">
        <f>SZN56/Справочно!SZM$5*1000000</f>
        <v>#DIV/0!</v>
      </c>
      <c r="SZO57" s="27" t="e">
        <f>SZO56/Справочно!SZN$5*1000000</f>
        <v>#DIV/0!</v>
      </c>
      <c r="SZP57" s="27" t="e">
        <f>SZP56/Справочно!SZO$5*1000000</f>
        <v>#DIV/0!</v>
      </c>
      <c r="SZQ57" s="27" t="e">
        <f>SZQ56/Справочно!SZP$5*1000000</f>
        <v>#DIV/0!</v>
      </c>
      <c r="SZR57" s="27" t="e">
        <f>SZR56/Справочно!SZQ$5*1000000</f>
        <v>#DIV/0!</v>
      </c>
      <c r="SZS57" s="27" t="e">
        <f>SZS56/Справочно!SZR$5*1000000</f>
        <v>#DIV/0!</v>
      </c>
      <c r="SZT57" s="27" t="e">
        <f>SZT56/Справочно!SZS$5*1000000</f>
        <v>#DIV/0!</v>
      </c>
      <c r="SZU57" s="27" t="e">
        <f>SZU56/Справочно!SZT$5*1000000</f>
        <v>#DIV/0!</v>
      </c>
      <c r="SZV57" s="27" t="e">
        <f>SZV56/Справочно!SZU$5*1000000</f>
        <v>#DIV/0!</v>
      </c>
      <c r="SZW57" s="27" t="e">
        <f>SZW56/Справочно!SZV$5*1000000</f>
        <v>#DIV/0!</v>
      </c>
      <c r="SZX57" s="27" t="e">
        <f>SZX56/Справочно!SZW$5*1000000</f>
        <v>#DIV/0!</v>
      </c>
      <c r="SZY57" s="27" t="e">
        <f>SZY56/Справочно!SZX$5*1000000</f>
        <v>#DIV/0!</v>
      </c>
      <c r="SZZ57" s="27" t="e">
        <f>SZZ56/Справочно!SZY$5*1000000</f>
        <v>#DIV/0!</v>
      </c>
      <c r="TAA57" s="27" t="e">
        <f>TAA56/Справочно!SZZ$5*1000000</f>
        <v>#DIV/0!</v>
      </c>
      <c r="TAB57" s="27" t="e">
        <f>TAB56/Справочно!TAA$5*1000000</f>
        <v>#DIV/0!</v>
      </c>
      <c r="TAC57" s="27" t="e">
        <f>TAC56/Справочно!TAB$5*1000000</f>
        <v>#DIV/0!</v>
      </c>
      <c r="TAD57" s="27" t="e">
        <f>TAD56/Справочно!TAC$5*1000000</f>
        <v>#DIV/0!</v>
      </c>
      <c r="TAE57" s="27" t="e">
        <f>TAE56/Справочно!TAD$5*1000000</f>
        <v>#DIV/0!</v>
      </c>
      <c r="TAF57" s="27" t="e">
        <f>TAF56/Справочно!TAE$5*1000000</f>
        <v>#DIV/0!</v>
      </c>
      <c r="TAG57" s="27" t="e">
        <f>TAG56/Справочно!TAF$5*1000000</f>
        <v>#DIV/0!</v>
      </c>
      <c r="TAH57" s="27" t="e">
        <f>TAH56/Справочно!TAG$5*1000000</f>
        <v>#DIV/0!</v>
      </c>
      <c r="TAI57" s="27" t="e">
        <f>TAI56/Справочно!TAH$5*1000000</f>
        <v>#DIV/0!</v>
      </c>
      <c r="TAJ57" s="27" t="e">
        <f>TAJ56/Справочно!TAI$5*1000000</f>
        <v>#DIV/0!</v>
      </c>
      <c r="TAK57" s="27" t="e">
        <f>TAK56/Справочно!TAJ$5*1000000</f>
        <v>#DIV/0!</v>
      </c>
      <c r="TAL57" s="27" t="e">
        <f>TAL56/Справочно!TAK$5*1000000</f>
        <v>#DIV/0!</v>
      </c>
      <c r="TAM57" s="27" t="e">
        <f>TAM56/Справочно!TAL$5*1000000</f>
        <v>#DIV/0!</v>
      </c>
      <c r="TAN57" s="27" t="e">
        <f>TAN56/Справочно!TAM$5*1000000</f>
        <v>#DIV/0!</v>
      </c>
      <c r="TAO57" s="27" t="e">
        <f>TAO56/Справочно!TAN$5*1000000</f>
        <v>#DIV/0!</v>
      </c>
      <c r="TAP57" s="27" t="e">
        <f>TAP56/Справочно!TAO$5*1000000</f>
        <v>#DIV/0!</v>
      </c>
      <c r="TAQ57" s="27" t="e">
        <f>TAQ56/Справочно!TAP$5*1000000</f>
        <v>#DIV/0!</v>
      </c>
      <c r="TAR57" s="27" t="e">
        <f>TAR56/Справочно!TAQ$5*1000000</f>
        <v>#DIV/0!</v>
      </c>
      <c r="TAS57" s="27" t="e">
        <f>TAS56/Справочно!TAR$5*1000000</f>
        <v>#DIV/0!</v>
      </c>
      <c r="TAT57" s="27" t="e">
        <f>TAT56/Справочно!TAS$5*1000000</f>
        <v>#DIV/0!</v>
      </c>
      <c r="TAU57" s="27" t="e">
        <f>TAU56/Справочно!TAT$5*1000000</f>
        <v>#DIV/0!</v>
      </c>
      <c r="TAV57" s="27" t="e">
        <f>TAV56/Справочно!TAU$5*1000000</f>
        <v>#DIV/0!</v>
      </c>
      <c r="TAW57" s="27" t="e">
        <f>TAW56/Справочно!TAV$5*1000000</f>
        <v>#DIV/0!</v>
      </c>
      <c r="TAX57" s="27" t="e">
        <f>TAX56/Справочно!TAW$5*1000000</f>
        <v>#DIV/0!</v>
      </c>
      <c r="TAY57" s="27" t="e">
        <f>TAY56/Справочно!TAX$5*1000000</f>
        <v>#DIV/0!</v>
      </c>
      <c r="TAZ57" s="27" t="e">
        <f>TAZ56/Справочно!TAY$5*1000000</f>
        <v>#DIV/0!</v>
      </c>
      <c r="TBA57" s="27" t="e">
        <f>TBA56/Справочно!TAZ$5*1000000</f>
        <v>#DIV/0!</v>
      </c>
      <c r="TBB57" s="27" t="e">
        <f>TBB56/Справочно!TBA$5*1000000</f>
        <v>#DIV/0!</v>
      </c>
      <c r="TBC57" s="27" t="e">
        <f>TBC56/Справочно!TBB$5*1000000</f>
        <v>#DIV/0!</v>
      </c>
      <c r="TBD57" s="27" t="e">
        <f>TBD56/Справочно!TBC$5*1000000</f>
        <v>#DIV/0!</v>
      </c>
      <c r="TBE57" s="27" t="e">
        <f>TBE56/Справочно!TBD$5*1000000</f>
        <v>#DIV/0!</v>
      </c>
      <c r="TBF57" s="27" t="e">
        <f>TBF56/Справочно!TBE$5*1000000</f>
        <v>#DIV/0!</v>
      </c>
      <c r="TBG57" s="27" t="e">
        <f>TBG56/Справочно!TBF$5*1000000</f>
        <v>#DIV/0!</v>
      </c>
      <c r="TBH57" s="27" t="e">
        <f>TBH56/Справочно!TBG$5*1000000</f>
        <v>#DIV/0!</v>
      </c>
      <c r="TBI57" s="27" t="e">
        <f>TBI56/Справочно!TBH$5*1000000</f>
        <v>#DIV/0!</v>
      </c>
      <c r="TBJ57" s="27" t="e">
        <f>TBJ56/Справочно!TBI$5*1000000</f>
        <v>#DIV/0!</v>
      </c>
      <c r="TBK57" s="27" t="e">
        <f>TBK56/Справочно!TBJ$5*1000000</f>
        <v>#DIV/0!</v>
      </c>
      <c r="TBL57" s="27" t="e">
        <f>TBL56/Справочно!TBK$5*1000000</f>
        <v>#DIV/0!</v>
      </c>
      <c r="TBM57" s="27" t="e">
        <f>TBM56/Справочно!TBL$5*1000000</f>
        <v>#DIV/0!</v>
      </c>
      <c r="TBN57" s="27" t="e">
        <f>TBN56/Справочно!TBM$5*1000000</f>
        <v>#DIV/0!</v>
      </c>
      <c r="TBO57" s="27" t="e">
        <f>TBO56/Справочно!TBN$5*1000000</f>
        <v>#DIV/0!</v>
      </c>
      <c r="TBP57" s="27" t="e">
        <f>TBP56/Справочно!TBO$5*1000000</f>
        <v>#DIV/0!</v>
      </c>
      <c r="TBQ57" s="27" t="e">
        <f>TBQ56/Справочно!TBP$5*1000000</f>
        <v>#DIV/0!</v>
      </c>
      <c r="TBR57" s="27" t="e">
        <f>TBR56/Справочно!TBQ$5*1000000</f>
        <v>#DIV/0!</v>
      </c>
      <c r="TBS57" s="27" t="e">
        <f>TBS56/Справочно!TBR$5*1000000</f>
        <v>#DIV/0!</v>
      </c>
      <c r="TBT57" s="27" t="e">
        <f>TBT56/Справочно!TBS$5*1000000</f>
        <v>#DIV/0!</v>
      </c>
      <c r="TBU57" s="27" t="e">
        <f>TBU56/Справочно!TBT$5*1000000</f>
        <v>#DIV/0!</v>
      </c>
      <c r="TBV57" s="27" t="e">
        <f>TBV56/Справочно!TBU$5*1000000</f>
        <v>#DIV/0!</v>
      </c>
      <c r="TBW57" s="27" t="e">
        <f>TBW56/Справочно!TBV$5*1000000</f>
        <v>#DIV/0!</v>
      </c>
      <c r="TBX57" s="27" t="e">
        <f>TBX56/Справочно!TBW$5*1000000</f>
        <v>#DIV/0!</v>
      </c>
      <c r="TBY57" s="27" t="e">
        <f>TBY56/Справочно!TBX$5*1000000</f>
        <v>#DIV/0!</v>
      </c>
      <c r="TBZ57" s="27" t="e">
        <f>TBZ56/Справочно!TBY$5*1000000</f>
        <v>#DIV/0!</v>
      </c>
      <c r="TCA57" s="27" t="e">
        <f>TCA56/Справочно!TBZ$5*1000000</f>
        <v>#DIV/0!</v>
      </c>
      <c r="TCB57" s="27" t="e">
        <f>TCB56/Справочно!TCA$5*1000000</f>
        <v>#DIV/0!</v>
      </c>
      <c r="TCC57" s="27" t="e">
        <f>TCC56/Справочно!TCB$5*1000000</f>
        <v>#DIV/0!</v>
      </c>
      <c r="TCD57" s="27" t="e">
        <f>TCD56/Справочно!TCC$5*1000000</f>
        <v>#DIV/0!</v>
      </c>
      <c r="TCE57" s="27" t="e">
        <f>TCE56/Справочно!TCD$5*1000000</f>
        <v>#DIV/0!</v>
      </c>
      <c r="TCF57" s="27" t="e">
        <f>TCF56/Справочно!TCE$5*1000000</f>
        <v>#DIV/0!</v>
      </c>
      <c r="TCG57" s="27" t="e">
        <f>TCG56/Справочно!TCF$5*1000000</f>
        <v>#DIV/0!</v>
      </c>
      <c r="TCH57" s="27" t="e">
        <f>TCH56/Справочно!TCG$5*1000000</f>
        <v>#DIV/0!</v>
      </c>
      <c r="TCI57" s="27" t="e">
        <f>TCI56/Справочно!TCH$5*1000000</f>
        <v>#DIV/0!</v>
      </c>
      <c r="TCJ57" s="27" t="e">
        <f>TCJ56/Справочно!TCI$5*1000000</f>
        <v>#DIV/0!</v>
      </c>
      <c r="TCK57" s="27" t="e">
        <f>TCK56/Справочно!TCJ$5*1000000</f>
        <v>#DIV/0!</v>
      </c>
      <c r="TCL57" s="27" t="e">
        <f>TCL56/Справочно!TCK$5*1000000</f>
        <v>#DIV/0!</v>
      </c>
      <c r="TCM57" s="27" t="e">
        <f>TCM56/Справочно!TCL$5*1000000</f>
        <v>#DIV/0!</v>
      </c>
      <c r="TCN57" s="27" t="e">
        <f>TCN56/Справочно!TCM$5*1000000</f>
        <v>#DIV/0!</v>
      </c>
      <c r="TCO57" s="27" t="e">
        <f>TCO56/Справочно!TCN$5*1000000</f>
        <v>#DIV/0!</v>
      </c>
      <c r="TCP57" s="27" t="e">
        <f>TCP56/Справочно!TCO$5*1000000</f>
        <v>#DIV/0!</v>
      </c>
      <c r="TCQ57" s="27" t="e">
        <f>TCQ56/Справочно!TCP$5*1000000</f>
        <v>#DIV/0!</v>
      </c>
      <c r="TCR57" s="27" t="e">
        <f>TCR56/Справочно!TCQ$5*1000000</f>
        <v>#DIV/0!</v>
      </c>
      <c r="TCS57" s="27" t="e">
        <f>TCS56/Справочно!TCR$5*1000000</f>
        <v>#DIV/0!</v>
      </c>
      <c r="TCT57" s="27" t="e">
        <f>TCT56/Справочно!TCS$5*1000000</f>
        <v>#DIV/0!</v>
      </c>
      <c r="TCU57" s="27" t="e">
        <f>TCU56/Справочно!TCT$5*1000000</f>
        <v>#DIV/0!</v>
      </c>
      <c r="TCV57" s="27" t="e">
        <f>TCV56/Справочно!TCU$5*1000000</f>
        <v>#DIV/0!</v>
      </c>
      <c r="TCW57" s="27" t="e">
        <f>TCW56/Справочно!TCV$5*1000000</f>
        <v>#DIV/0!</v>
      </c>
      <c r="TCX57" s="27" t="e">
        <f>TCX56/Справочно!TCW$5*1000000</f>
        <v>#DIV/0!</v>
      </c>
      <c r="TCY57" s="27" t="e">
        <f>TCY56/Справочно!TCX$5*1000000</f>
        <v>#DIV/0!</v>
      </c>
      <c r="TCZ57" s="27" t="e">
        <f>TCZ56/Справочно!TCY$5*1000000</f>
        <v>#DIV/0!</v>
      </c>
      <c r="TDA57" s="27" t="e">
        <f>TDA56/Справочно!TCZ$5*1000000</f>
        <v>#DIV/0!</v>
      </c>
      <c r="TDB57" s="27" t="e">
        <f>TDB56/Справочно!TDA$5*1000000</f>
        <v>#DIV/0!</v>
      </c>
      <c r="TDC57" s="27" t="e">
        <f>TDC56/Справочно!TDB$5*1000000</f>
        <v>#DIV/0!</v>
      </c>
      <c r="TDD57" s="27" t="e">
        <f>TDD56/Справочно!TDC$5*1000000</f>
        <v>#DIV/0!</v>
      </c>
      <c r="TDE57" s="27" t="e">
        <f>TDE56/Справочно!TDD$5*1000000</f>
        <v>#DIV/0!</v>
      </c>
      <c r="TDF57" s="27" t="e">
        <f>TDF56/Справочно!TDE$5*1000000</f>
        <v>#DIV/0!</v>
      </c>
      <c r="TDG57" s="27" t="e">
        <f>TDG56/Справочно!TDF$5*1000000</f>
        <v>#DIV/0!</v>
      </c>
      <c r="TDH57" s="27" t="e">
        <f>TDH56/Справочно!TDG$5*1000000</f>
        <v>#DIV/0!</v>
      </c>
      <c r="TDI57" s="27" t="e">
        <f>TDI56/Справочно!TDH$5*1000000</f>
        <v>#DIV/0!</v>
      </c>
      <c r="TDJ57" s="27" t="e">
        <f>TDJ56/Справочно!TDI$5*1000000</f>
        <v>#DIV/0!</v>
      </c>
      <c r="TDK57" s="27" t="e">
        <f>TDK56/Справочно!TDJ$5*1000000</f>
        <v>#DIV/0!</v>
      </c>
      <c r="TDL57" s="27" t="e">
        <f>TDL56/Справочно!TDK$5*1000000</f>
        <v>#DIV/0!</v>
      </c>
      <c r="TDM57" s="27" t="e">
        <f>TDM56/Справочно!TDL$5*1000000</f>
        <v>#DIV/0!</v>
      </c>
      <c r="TDN57" s="27" t="e">
        <f>TDN56/Справочно!TDM$5*1000000</f>
        <v>#DIV/0!</v>
      </c>
      <c r="TDO57" s="27" t="e">
        <f>TDO56/Справочно!TDN$5*1000000</f>
        <v>#DIV/0!</v>
      </c>
      <c r="TDP57" s="27" t="e">
        <f>TDP56/Справочно!TDO$5*1000000</f>
        <v>#DIV/0!</v>
      </c>
      <c r="TDQ57" s="27" t="e">
        <f>TDQ56/Справочно!TDP$5*1000000</f>
        <v>#DIV/0!</v>
      </c>
      <c r="TDR57" s="27" t="e">
        <f>TDR56/Справочно!TDQ$5*1000000</f>
        <v>#DIV/0!</v>
      </c>
      <c r="TDS57" s="27" t="e">
        <f>TDS56/Справочно!TDR$5*1000000</f>
        <v>#DIV/0!</v>
      </c>
      <c r="TDT57" s="27" t="e">
        <f>TDT56/Справочно!TDS$5*1000000</f>
        <v>#DIV/0!</v>
      </c>
      <c r="TDU57" s="27" t="e">
        <f>TDU56/Справочно!TDT$5*1000000</f>
        <v>#DIV/0!</v>
      </c>
      <c r="TDV57" s="27" t="e">
        <f>TDV56/Справочно!TDU$5*1000000</f>
        <v>#DIV/0!</v>
      </c>
      <c r="TDW57" s="27" t="e">
        <f>TDW56/Справочно!TDV$5*1000000</f>
        <v>#DIV/0!</v>
      </c>
      <c r="TDX57" s="27" t="e">
        <f>TDX56/Справочно!TDW$5*1000000</f>
        <v>#DIV/0!</v>
      </c>
      <c r="TDY57" s="27" t="e">
        <f>TDY56/Справочно!TDX$5*1000000</f>
        <v>#DIV/0!</v>
      </c>
      <c r="TDZ57" s="27" t="e">
        <f>TDZ56/Справочно!TDY$5*1000000</f>
        <v>#DIV/0!</v>
      </c>
      <c r="TEA57" s="27" t="e">
        <f>TEA56/Справочно!TDZ$5*1000000</f>
        <v>#DIV/0!</v>
      </c>
      <c r="TEB57" s="27" t="e">
        <f>TEB56/Справочно!TEA$5*1000000</f>
        <v>#DIV/0!</v>
      </c>
      <c r="TEC57" s="27" t="e">
        <f>TEC56/Справочно!TEB$5*1000000</f>
        <v>#DIV/0!</v>
      </c>
      <c r="TED57" s="27" t="e">
        <f>TED56/Справочно!TEC$5*1000000</f>
        <v>#DIV/0!</v>
      </c>
      <c r="TEE57" s="27" t="e">
        <f>TEE56/Справочно!TED$5*1000000</f>
        <v>#DIV/0!</v>
      </c>
      <c r="TEF57" s="27" t="e">
        <f>TEF56/Справочно!TEE$5*1000000</f>
        <v>#DIV/0!</v>
      </c>
      <c r="TEG57" s="27" t="e">
        <f>TEG56/Справочно!TEF$5*1000000</f>
        <v>#DIV/0!</v>
      </c>
      <c r="TEH57" s="27" t="e">
        <f>TEH56/Справочно!TEG$5*1000000</f>
        <v>#DIV/0!</v>
      </c>
      <c r="TEI57" s="27" t="e">
        <f>TEI56/Справочно!TEH$5*1000000</f>
        <v>#DIV/0!</v>
      </c>
      <c r="TEJ57" s="27" t="e">
        <f>TEJ56/Справочно!TEI$5*1000000</f>
        <v>#DIV/0!</v>
      </c>
      <c r="TEK57" s="27" t="e">
        <f>TEK56/Справочно!TEJ$5*1000000</f>
        <v>#DIV/0!</v>
      </c>
      <c r="TEL57" s="27" t="e">
        <f>TEL56/Справочно!TEK$5*1000000</f>
        <v>#DIV/0!</v>
      </c>
      <c r="TEM57" s="27" t="e">
        <f>TEM56/Справочно!TEL$5*1000000</f>
        <v>#DIV/0!</v>
      </c>
      <c r="TEN57" s="27" t="e">
        <f>TEN56/Справочно!TEM$5*1000000</f>
        <v>#DIV/0!</v>
      </c>
      <c r="TEO57" s="27" t="e">
        <f>TEO56/Справочно!TEN$5*1000000</f>
        <v>#DIV/0!</v>
      </c>
      <c r="TEP57" s="27" t="e">
        <f>TEP56/Справочно!TEO$5*1000000</f>
        <v>#DIV/0!</v>
      </c>
      <c r="TEQ57" s="27" t="e">
        <f>TEQ56/Справочно!TEP$5*1000000</f>
        <v>#DIV/0!</v>
      </c>
      <c r="TER57" s="27" t="e">
        <f>TER56/Справочно!TEQ$5*1000000</f>
        <v>#DIV/0!</v>
      </c>
      <c r="TES57" s="27" t="e">
        <f>TES56/Справочно!TER$5*1000000</f>
        <v>#DIV/0!</v>
      </c>
      <c r="TET57" s="27" t="e">
        <f>TET56/Справочно!TES$5*1000000</f>
        <v>#DIV/0!</v>
      </c>
      <c r="TEU57" s="27" t="e">
        <f>TEU56/Справочно!TET$5*1000000</f>
        <v>#DIV/0!</v>
      </c>
      <c r="TEV57" s="27" t="e">
        <f>TEV56/Справочно!TEU$5*1000000</f>
        <v>#DIV/0!</v>
      </c>
      <c r="TEW57" s="27" t="e">
        <f>TEW56/Справочно!TEV$5*1000000</f>
        <v>#DIV/0!</v>
      </c>
      <c r="TEX57" s="27" t="e">
        <f>TEX56/Справочно!TEW$5*1000000</f>
        <v>#DIV/0!</v>
      </c>
      <c r="TEY57" s="27" t="e">
        <f>TEY56/Справочно!TEX$5*1000000</f>
        <v>#DIV/0!</v>
      </c>
      <c r="TEZ57" s="27" t="e">
        <f>TEZ56/Справочно!TEY$5*1000000</f>
        <v>#DIV/0!</v>
      </c>
      <c r="TFA57" s="27" t="e">
        <f>TFA56/Справочно!TEZ$5*1000000</f>
        <v>#DIV/0!</v>
      </c>
      <c r="TFB57" s="27" t="e">
        <f>TFB56/Справочно!TFA$5*1000000</f>
        <v>#DIV/0!</v>
      </c>
      <c r="TFC57" s="27" t="e">
        <f>TFC56/Справочно!TFB$5*1000000</f>
        <v>#DIV/0!</v>
      </c>
      <c r="TFD57" s="27" t="e">
        <f>TFD56/Справочно!TFC$5*1000000</f>
        <v>#DIV/0!</v>
      </c>
      <c r="TFE57" s="27" t="e">
        <f>TFE56/Справочно!TFD$5*1000000</f>
        <v>#DIV/0!</v>
      </c>
      <c r="TFF57" s="27" t="e">
        <f>TFF56/Справочно!TFE$5*1000000</f>
        <v>#DIV/0!</v>
      </c>
      <c r="TFG57" s="27" t="e">
        <f>TFG56/Справочно!TFF$5*1000000</f>
        <v>#DIV/0!</v>
      </c>
      <c r="TFH57" s="27" t="e">
        <f>TFH56/Справочно!TFG$5*1000000</f>
        <v>#DIV/0!</v>
      </c>
      <c r="TFI57" s="27" t="e">
        <f>TFI56/Справочно!TFH$5*1000000</f>
        <v>#DIV/0!</v>
      </c>
      <c r="TFJ57" s="27" t="e">
        <f>TFJ56/Справочно!TFI$5*1000000</f>
        <v>#DIV/0!</v>
      </c>
      <c r="TFK57" s="27" t="e">
        <f>TFK56/Справочно!TFJ$5*1000000</f>
        <v>#DIV/0!</v>
      </c>
      <c r="TFL57" s="27" t="e">
        <f>TFL56/Справочно!TFK$5*1000000</f>
        <v>#DIV/0!</v>
      </c>
      <c r="TFM57" s="27" t="e">
        <f>TFM56/Справочно!TFL$5*1000000</f>
        <v>#DIV/0!</v>
      </c>
      <c r="TFN57" s="27" t="e">
        <f>TFN56/Справочно!TFM$5*1000000</f>
        <v>#DIV/0!</v>
      </c>
      <c r="TFO57" s="27" t="e">
        <f>TFO56/Справочно!TFN$5*1000000</f>
        <v>#DIV/0!</v>
      </c>
      <c r="TFP57" s="27" t="e">
        <f>TFP56/Справочно!TFO$5*1000000</f>
        <v>#DIV/0!</v>
      </c>
      <c r="TFQ57" s="27" t="e">
        <f>TFQ56/Справочно!TFP$5*1000000</f>
        <v>#DIV/0!</v>
      </c>
      <c r="TFR57" s="27" t="e">
        <f>TFR56/Справочно!TFQ$5*1000000</f>
        <v>#DIV/0!</v>
      </c>
      <c r="TFS57" s="27" t="e">
        <f>TFS56/Справочно!TFR$5*1000000</f>
        <v>#DIV/0!</v>
      </c>
      <c r="TFT57" s="27" t="e">
        <f>TFT56/Справочно!TFS$5*1000000</f>
        <v>#DIV/0!</v>
      </c>
      <c r="TFU57" s="27" t="e">
        <f>TFU56/Справочно!TFT$5*1000000</f>
        <v>#DIV/0!</v>
      </c>
      <c r="TFV57" s="27" t="e">
        <f>TFV56/Справочно!TFU$5*1000000</f>
        <v>#DIV/0!</v>
      </c>
      <c r="TFW57" s="27" t="e">
        <f>TFW56/Справочно!TFV$5*1000000</f>
        <v>#DIV/0!</v>
      </c>
      <c r="TFX57" s="27" t="e">
        <f>TFX56/Справочно!TFW$5*1000000</f>
        <v>#DIV/0!</v>
      </c>
      <c r="TFY57" s="27" t="e">
        <f>TFY56/Справочно!TFX$5*1000000</f>
        <v>#DIV/0!</v>
      </c>
      <c r="TFZ57" s="27" t="e">
        <f>TFZ56/Справочно!TFY$5*1000000</f>
        <v>#DIV/0!</v>
      </c>
      <c r="TGA57" s="27" t="e">
        <f>TGA56/Справочно!TFZ$5*1000000</f>
        <v>#DIV/0!</v>
      </c>
      <c r="TGB57" s="27" t="e">
        <f>TGB56/Справочно!TGA$5*1000000</f>
        <v>#DIV/0!</v>
      </c>
      <c r="TGC57" s="27" t="e">
        <f>TGC56/Справочно!TGB$5*1000000</f>
        <v>#DIV/0!</v>
      </c>
      <c r="TGD57" s="27" t="e">
        <f>TGD56/Справочно!TGC$5*1000000</f>
        <v>#DIV/0!</v>
      </c>
      <c r="TGE57" s="27" t="e">
        <f>TGE56/Справочно!TGD$5*1000000</f>
        <v>#DIV/0!</v>
      </c>
      <c r="TGF57" s="27" t="e">
        <f>TGF56/Справочно!TGE$5*1000000</f>
        <v>#DIV/0!</v>
      </c>
      <c r="TGG57" s="27" t="e">
        <f>TGG56/Справочно!TGF$5*1000000</f>
        <v>#DIV/0!</v>
      </c>
      <c r="TGH57" s="27" t="e">
        <f>TGH56/Справочно!TGG$5*1000000</f>
        <v>#DIV/0!</v>
      </c>
      <c r="TGI57" s="27" t="e">
        <f>TGI56/Справочно!TGH$5*1000000</f>
        <v>#DIV/0!</v>
      </c>
      <c r="TGJ57" s="27" t="e">
        <f>TGJ56/Справочно!TGI$5*1000000</f>
        <v>#DIV/0!</v>
      </c>
      <c r="TGK57" s="27" t="e">
        <f>TGK56/Справочно!TGJ$5*1000000</f>
        <v>#DIV/0!</v>
      </c>
      <c r="TGL57" s="27" t="e">
        <f>TGL56/Справочно!TGK$5*1000000</f>
        <v>#DIV/0!</v>
      </c>
      <c r="TGM57" s="27" t="e">
        <f>TGM56/Справочно!TGL$5*1000000</f>
        <v>#DIV/0!</v>
      </c>
      <c r="TGN57" s="27" t="e">
        <f>TGN56/Справочно!TGM$5*1000000</f>
        <v>#DIV/0!</v>
      </c>
      <c r="TGO57" s="27" t="e">
        <f>TGO56/Справочно!TGN$5*1000000</f>
        <v>#DIV/0!</v>
      </c>
      <c r="TGP57" s="27" t="e">
        <f>TGP56/Справочно!TGO$5*1000000</f>
        <v>#DIV/0!</v>
      </c>
      <c r="TGQ57" s="27" t="e">
        <f>TGQ56/Справочно!TGP$5*1000000</f>
        <v>#DIV/0!</v>
      </c>
      <c r="TGR57" s="27" t="e">
        <f>TGR56/Справочно!TGQ$5*1000000</f>
        <v>#DIV/0!</v>
      </c>
      <c r="TGS57" s="27" t="e">
        <f>TGS56/Справочно!TGR$5*1000000</f>
        <v>#DIV/0!</v>
      </c>
      <c r="TGT57" s="27" t="e">
        <f>TGT56/Справочно!TGS$5*1000000</f>
        <v>#DIV/0!</v>
      </c>
      <c r="TGU57" s="27" t="e">
        <f>TGU56/Справочно!TGT$5*1000000</f>
        <v>#DIV/0!</v>
      </c>
      <c r="TGV57" s="27" t="e">
        <f>TGV56/Справочно!TGU$5*1000000</f>
        <v>#DIV/0!</v>
      </c>
      <c r="TGW57" s="27" t="e">
        <f>TGW56/Справочно!TGV$5*1000000</f>
        <v>#DIV/0!</v>
      </c>
      <c r="TGX57" s="27" t="e">
        <f>TGX56/Справочно!TGW$5*1000000</f>
        <v>#DIV/0!</v>
      </c>
      <c r="TGY57" s="27" t="e">
        <f>TGY56/Справочно!TGX$5*1000000</f>
        <v>#DIV/0!</v>
      </c>
      <c r="TGZ57" s="27" t="e">
        <f>TGZ56/Справочно!TGY$5*1000000</f>
        <v>#DIV/0!</v>
      </c>
      <c r="THA57" s="27" t="e">
        <f>THA56/Справочно!TGZ$5*1000000</f>
        <v>#DIV/0!</v>
      </c>
      <c r="THB57" s="27" t="e">
        <f>THB56/Справочно!THA$5*1000000</f>
        <v>#DIV/0!</v>
      </c>
      <c r="THC57" s="27" t="e">
        <f>THC56/Справочно!THB$5*1000000</f>
        <v>#DIV/0!</v>
      </c>
      <c r="THD57" s="27" t="e">
        <f>THD56/Справочно!THC$5*1000000</f>
        <v>#DIV/0!</v>
      </c>
      <c r="THE57" s="27" t="e">
        <f>THE56/Справочно!THD$5*1000000</f>
        <v>#DIV/0!</v>
      </c>
      <c r="THF57" s="27" t="e">
        <f>THF56/Справочно!THE$5*1000000</f>
        <v>#DIV/0!</v>
      </c>
      <c r="THG57" s="27" t="e">
        <f>THG56/Справочно!THF$5*1000000</f>
        <v>#DIV/0!</v>
      </c>
      <c r="THH57" s="27" t="e">
        <f>THH56/Справочно!THG$5*1000000</f>
        <v>#DIV/0!</v>
      </c>
      <c r="THI57" s="27" t="e">
        <f>THI56/Справочно!THH$5*1000000</f>
        <v>#DIV/0!</v>
      </c>
      <c r="THJ57" s="27" t="e">
        <f>THJ56/Справочно!THI$5*1000000</f>
        <v>#DIV/0!</v>
      </c>
      <c r="THK57" s="27" t="e">
        <f>THK56/Справочно!THJ$5*1000000</f>
        <v>#DIV/0!</v>
      </c>
      <c r="THL57" s="27" t="e">
        <f>THL56/Справочно!THK$5*1000000</f>
        <v>#DIV/0!</v>
      </c>
      <c r="THM57" s="27" t="e">
        <f>THM56/Справочно!THL$5*1000000</f>
        <v>#DIV/0!</v>
      </c>
      <c r="THN57" s="27" t="e">
        <f>THN56/Справочно!THM$5*1000000</f>
        <v>#DIV/0!</v>
      </c>
      <c r="THO57" s="27" t="e">
        <f>THO56/Справочно!THN$5*1000000</f>
        <v>#DIV/0!</v>
      </c>
      <c r="THP57" s="27" t="e">
        <f>THP56/Справочно!THO$5*1000000</f>
        <v>#DIV/0!</v>
      </c>
      <c r="THQ57" s="27" t="e">
        <f>THQ56/Справочно!THP$5*1000000</f>
        <v>#DIV/0!</v>
      </c>
      <c r="THR57" s="27" t="e">
        <f>THR56/Справочно!THQ$5*1000000</f>
        <v>#DIV/0!</v>
      </c>
      <c r="THS57" s="27" t="e">
        <f>THS56/Справочно!THR$5*1000000</f>
        <v>#DIV/0!</v>
      </c>
      <c r="THT57" s="27" t="e">
        <f>THT56/Справочно!THS$5*1000000</f>
        <v>#DIV/0!</v>
      </c>
      <c r="THU57" s="27" t="e">
        <f>THU56/Справочно!THT$5*1000000</f>
        <v>#DIV/0!</v>
      </c>
      <c r="THV57" s="27" t="e">
        <f>THV56/Справочно!THU$5*1000000</f>
        <v>#DIV/0!</v>
      </c>
      <c r="THW57" s="27" t="e">
        <f>THW56/Справочно!THV$5*1000000</f>
        <v>#DIV/0!</v>
      </c>
      <c r="THX57" s="27" t="e">
        <f>THX56/Справочно!THW$5*1000000</f>
        <v>#DIV/0!</v>
      </c>
      <c r="THY57" s="27" t="e">
        <f>THY56/Справочно!THX$5*1000000</f>
        <v>#DIV/0!</v>
      </c>
      <c r="THZ57" s="27" t="e">
        <f>THZ56/Справочно!THY$5*1000000</f>
        <v>#DIV/0!</v>
      </c>
      <c r="TIA57" s="27" t="e">
        <f>TIA56/Справочно!THZ$5*1000000</f>
        <v>#DIV/0!</v>
      </c>
      <c r="TIB57" s="27" t="e">
        <f>TIB56/Справочно!TIA$5*1000000</f>
        <v>#DIV/0!</v>
      </c>
      <c r="TIC57" s="27" t="e">
        <f>TIC56/Справочно!TIB$5*1000000</f>
        <v>#DIV/0!</v>
      </c>
      <c r="TID57" s="27" t="e">
        <f>TID56/Справочно!TIC$5*1000000</f>
        <v>#DIV/0!</v>
      </c>
      <c r="TIE57" s="27" t="e">
        <f>TIE56/Справочно!TID$5*1000000</f>
        <v>#DIV/0!</v>
      </c>
      <c r="TIF57" s="27" t="e">
        <f>TIF56/Справочно!TIE$5*1000000</f>
        <v>#DIV/0!</v>
      </c>
      <c r="TIG57" s="27" t="e">
        <f>TIG56/Справочно!TIF$5*1000000</f>
        <v>#DIV/0!</v>
      </c>
      <c r="TIH57" s="27" t="e">
        <f>TIH56/Справочно!TIG$5*1000000</f>
        <v>#DIV/0!</v>
      </c>
      <c r="TII57" s="27" t="e">
        <f>TII56/Справочно!TIH$5*1000000</f>
        <v>#DIV/0!</v>
      </c>
      <c r="TIJ57" s="27" t="e">
        <f>TIJ56/Справочно!TII$5*1000000</f>
        <v>#DIV/0!</v>
      </c>
      <c r="TIK57" s="27" t="e">
        <f>TIK56/Справочно!TIJ$5*1000000</f>
        <v>#DIV/0!</v>
      </c>
      <c r="TIL57" s="27" t="e">
        <f>TIL56/Справочно!TIK$5*1000000</f>
        <v>#DIV/0!</v>
      </c>
      <c r="TIM57" s="27" t="e">
        <f>TIM56/Справочно!TIL$5*1000000</f>
        <v>#DIV/0!</v>
      </c>
      <c r="TIN57" s="27" t="e">
        <f>TIN56/Справочно!TIM$5*1000000</f>
        <v>#DIV/0!</v>
      </c>
      <c r="TIO57" s="27" t="e">
        <f>TIO56/Справочно!TIN$5*1000000</f>
        <v>#DIV/0!</v>
      </c>
      <c r="TIP57" s="27" t="e">
        <f>TIP56/Справочно!TIO$5*1000000</f>
        <v>#DIV/0!</v>
      </c>
      <c r="TIQ57" s="27" t="e">
        <f>TIQ56/Справочно!TIP$5*1000000</f>
        <v>#DIV/0!</v>
      </c>
      <c r="TIR57" s="27" t="e">
        <f>TIR56/Справочно!TIQ$5*1000000</f>
        <v>#DIV/0!</v>
      </c>
      <c r="TIS57" s="27" t="e">
        <f>TIS56/Справочно!TIR$5*1000000</f>
        <v>#DIV/0!</v>
      </c>
      <c r="TIT57" s="27" t="e">
        <f>TIT56/Справочно!TIS$5*1000000</f>
        <v>#DIV/0!</v>
      </c>
      <c r="TIU57" s="27" t="e">
        <f>TIU56/Справочно!TIT$5*1000000</f>
        <v>#DIV/0!</v>
      </c>
      <c r="TIV57" s="27" t="e">
        <f>TIV56/Справочно!TIU$5*1000000</f>
        <v>#DIV/0!</v>
      </c>
      <c r="TIW57" s="27" t="e">
        <f>TIW56/Справочно!TIV$5*1000000</f>
        <v>#DIV/0!</v>
      </c>
      <c r="TIX57" s="27" t="e">
        <f>TIX56/Справочно!TIW$5*1000000</f>
        <v>#DIV/0!</v>
      </c>
      <c r="TIY57" s="27" t="e">
        <f>TIY56/Справочно!TIX$5*1000000</f>
        <v>#DIV/0!</v>
      </c>
      <c r="TIZ57" s="27" t="e">
        <f>TIZ56/Справочно!TIY$5*1000000</f>
        <v>#DIV/0!</v>
      </c>
      <c r="TJA57" s="27" t="e">
        <f>TJA56/Справочно!TIZ$5*1000000</f>
        <v>#DIV/0!</v>
      </c>
      <c r="TJB57" s="27" t="e">
        <f>TJB56/Справочно!TJA$5*1000000</f>
        <v>#DIV/0!</v>
      </c>
      <c r="TJC57" s="27" t="e">
        <f>TJC56/Справочно!TJB$5*1000000</f>
        <v>#DIV/0!</v>
      </c>
      <c r="TJD57" s="27" t="e">
        <f>TJD56/Справочно!TJC$5*1000000</f>
        <v>#DIV/0!</v>
      </c>
      <c r="TJE57" s="27" t="e">
        <f>TJE56/Справочно!TJD$5*1000000</f>
        <v>#DIV/0!</v>
      </c>
      <c r="TJF57" s="27" t="e">
        <f>TJF56/Справочно!TJE$5*1000000</f>
        <v>#DIV/0!</v>
      </c>
      <c r="TJG57" s="27" t="e">
        <f>TJG56/Справочно!TJF$5*1000000</f>
        <v>#DIV/0!</v>
      </c>
      <c r="TJH57" s="27" t="e">
        <f>TJH56/Справочно!TJG$5*1000000</f>
        <v>#DIV/0!</v>
      </c>
      <c r="TJI57" s="27" t="e">
        <f>TJI56/Справочно!TJH$5*1000000</f>
        <v>#DIV/0!</v>
      </c>
      <c r="TJJ57" s="27" t="e">
        <f>TJJ56/Справочно!TJI$5*1000000</f>
        <v>#DIV/0!</v>
      </c>
      <c r="TJK57" s="27" t="e">
        <f>TJK56/Справочно!TJJ$5*1000000</f>
        <v>#DIV/0!</v>
      </c>
      <c r="TJL57" s="27" t="e">
        <f>TJL56/Справочно!TJK$5*1000000</f>
        <v>#DIV/0!</v>
      </c>
      <c r="TJM57" s="27" t="e">
        <f>TJM56/Справочно!TJL$5*1000000</f>
        <v>#DIV/0!</v>
      </c>
      <c r="TJN57" s="27" t="e">
        <f>TJN56/Справочно!TJM$5*1000000</f>
        <v>#DIV/0!</v>
      </c>
      <c r="TJO57" s="27" t="e">
        <f>TJO56/Справочно!TJN$5*1000000</f>
        <v>#DIV/0!</v>
      </c>
      <c r="TJP57" s="27" t="e">
        <f>TJP56/Справочно!TJO$5*1000000</f>
        <v>#DIV/0!</v>
      </c>
      <c r="TJQ57" s="27" t="e">
        <f>TJQ56/Справочно!TJP$5*1000000</f>
        <v>#DIV/0!</v>
      </c>
      <c r="TJR57" s="27" t="e">
        <f>TJR56/Справочно!TJQ$5*1000000</f>
        <v>#DIV/0!</v>
      </c>
      <c r="TJS57" s="27" t="e">
        <f>TJS56/Справочно!TJR$5*1000000</f>
        <v>#DIV/0!</v>
      </c>
      <c r="TJT57" s="27" t="e">
        <f>TJT56/Справочно!TJS$5*1000000</f>
        <v>#DIV/0!</v>
      </c>
      <c r="TJU57" s="27" t="e">
        <f>TJU56/Справочно!TJT$5*1000000</f>
        <v>#DIV/0!</v>
      </c>
      <c r="TJV57" s="27" t="e">
        <f>TJV56/Справочно!TJU$5*1000000</f>
        <v>#DIV/0!</v>
      </c>
      <c r="TJW57" s="27" t="e">
        <f>TJW56/Справочно!TJV$5*1000000</f>
        <v>#DIV/0!</v>
      </c>
      <c r="TJX57" s="27" t="e">
        <f>TJX56/Справочно!TJW$5*1000000</f>
        <v>#DIV/0!</v>
      </c>
      <c r="TJY57" s="27" t="e">
        <f>TJY56/Справочно!TJX$5*1000000</f>
        <v>#DIV/0!</v>
      </c>
      <c r="TJZ57" s="27" t="e">
        <f>TJZ56/Справочно!TJY$5*1000000</f>
        <v>#DIV/0!</v>
      </c>
      <c r="TKA57" s="27" t="e">
        <f>TKA56/Справочно!TJZ$5*1000000</f>
        <v>#DIV/0!</v>
      </c>
      <c r="TKB57" s="27" t="e">
        <f>TKB56/Справочно!TKA$5*1000000</f>
        <v>#DIV/0!</v>
      </c>
      <c r="TKC57" s="27" t="e">
        <f>TKC56/Справочно!TKB$5*1000000</f>
        <v>#DIV/0!</v>
      </c>
      <c r="TKD57" s="27" t="e">
        <f>TKD56/Справочно!TKC$5*1000000</f>
        <v>#DIV/0!</v>
      </c>
      <c r="TKE57" s="27" t="e">
        <f>TKE56/Справочно!TKD$5*1000000</f>
        <v>#DIV/0!</v>
      </c>
      <c r="TKF57" s="27" t="e">
        <f>TKF56/Справочно!TKE$5*1000000</f>
        <v>#DIV/0!</v>
      </c>
      <c r="TKG57" s="27" t="e">
        <f>TKG56/Справочно!TKF$5*1000000</f>
        <v>#DIV/0!</v>
      </c>
      <c r="TKH57" s="27" t="e">
        <f>TKH56/Справочно!TKG$5*1000000</f>
        <v>#DIV/0!</v>
      </c>
      <c r="TKI57" s="27" t="e">
        <f>TKI56/Справочно!TKH$5*1000000</f>
        <v>#DIV/0!</v>
      </c>
      <c r="TKJ57" s="27" t="e">
        <f>TKJ56/Справочно!TKI$5*1000000</f>
        <v>#DIV/0!</v>
      </c>
      <c r="TKK57" s="27" t="e">
        <f>TKK56/Справочно!TKJ$5*1000000</f>
        <v>#DIV/0!</v>
      </c>
      <c r="TKL57" s="27" t="e">
        <f>TKL56/Справочно!TKK$5*1000000</f>
        <v>#DIV/0!</v>
      </c>
      <c r="TKM57" s="27" t="e">
        <f>TKM56/Справочно!TKL$5*1000000</f>
        <v>#DIV/0!</v>
      </c>
      <c r="TKN57" s="27" t="e">
        <f>TKN56/Справочно!TKM$5*1000000</f>
        <v>#DIV/0!</v>
      </c>
      <c r="TKO57" s="27" t="e">
        <f>TKO56/Справочно!TKN$5*1000000</f>
        <v>#DIV/0!</v>
      </c>
      <c r="TKP57" s="27" t="e">
        <f>TKP56/Справочно!TKO$5*1000000</f>
        <v>#DIV/0!</v>
      </c>
      <c r="TKQ57" s="27" t="e">
        <f>TKQ56/Справочно!TKP$5*1000000</f>
        <v>#DIV/0!</v>
      </c>
      <c r="TKR57" s="27" t="e">
        <f>TKR56/Справочно!TKQ$5*1000000</f>
        <v>#DIV/0!</v>
      </c>
      <c r="TKS57" s="27" t="e">
        <f>TKS56/Справочно!TKR$5*1000000</f>
        <v>#DIV/0!</v>
      </c>
      <c r="TKT57" s="27" t="e">
        <f>TKT56/Справочно!TKS$5*1000000</f>
        <v>#DIV/0!</v>
      </c>
      <c r="TKU57" s="27" t="e">
        <f>TKU56/Справочно!TKT$5*1000000</f>
        <v>#DIV/0!</v>
      </c>
      <c r="TKV57" s="27" t="e">
        <f>TKV56/Справочно!TKU$5*1000000</f>
        <v>#DIV/0!</v>
      </c>
      <c r="TKW57" s="27" t="e">
        <f>TKW56/Справочно!TKV$5*1000000</f>
        <v>#DIV/0!</v>
      </c>
      <c r="TKX57" s="27" t="e">
        <f>TKX56/Справочно!TKW$5*1000000</f>
        <v>#DIV/0!</v>
      </c>
      <c r="TKY57" s="27" t="e">
        <f>TKY56/Справочно!TKX$5*1000000</f>
        <v>#DIV/0!</v>
      </c>
      <c r="TKZ57" s="27" t="e">
        <f>TKZ56/Справочно!TKY$5*1000000</f>
        <v>#DIV/0!</v>
      </c>
      <c r="TLA57" s="27" t="e">
        <f>TLA56/Справочно!TKZ$5*1000000</f>
        <v>#DIV/0!</v>
      </c>
      <c r="TLB57" s="27" t="e">
        <f>TLB56/Справочно!TLA$5*1000000</f>
        <v>#DIV/0!</v>
      </c>
      <c r="TLC57" s="27" t="e">
        <f>TLC56/Справочно!TLB$5*1000000</f>
        <v>#DIV/0!</v>
      </c>
      <c r="TLD57" s="27" t="e">
        <f>TLD56/Справочно!TLC$5*1000000</f>
        <v>#DIV/0!</v>
      </c>
      <c r="TLE57" s="27" t="e">
        <f>TLE56/Справочно!TLD$5*1000000</f>
        <v>#DIV/0!</v>
      </c>
      <c r="TLF57" s="27" t="e">
        <f>TLF56/Справочно!TLE$5*1000000</f>
        <v>#DIV/0!</v>
      </c>
      <c r="TLG57" s="27" t="e">
        <f>TLG56/Справочно!TLF$5*1000000</f>
        <v>#DIV/0!</v>
      </c>
      <c r="TLH57" s="27" t="e">
        <f>TLH56/Справочно!TLG$5*1000000</f>
        <v>#DIV/0!</v>
      </c>
      <c r="TLI57" s="27" t="e">
        <f>TLI56/Справочно!TLH$5*1000000</f>
        <v>#DIV/0!</v>
      </c>
      <c r="TLJ57" s="27" t="e">
        <f>TLJ56/Справочно!TLI$5*1000000</f>
        <v>#DIV/0!</v>
      </c>
      <c r="TLK57" s="27" t="e">
        <f>TLK56/Справочно!TLJ$5*1000000</f>
        <v>#DIV/0!</v>
      </c>
      <c r="TLL57" s="27" t="e">
        <f>TLL56/Справочно!TLK$5*1000000</f>
        <v>#DIV/0!</v>
      </c>
      <c r="TLM57" s="27" t="e">
        <f>TLM56/Справочно!TLL$5*1000000</f>
        <v>#DIV/0!</v>
      </c>
      <c r="TLN57" s="27" t="e">
        <f>TLN56/Справочно!TLM$5*1000000</f>
        <v>#DIV/0!</v>
      </c>
      <c r="TLO57" s="27" t="e">
        <f>TLO56/Справочно!TLN$5*1000000</f>
        <v>#DIV/0!</v>
      </c>
      <c r="TLP57" s="27" t="e">
        <f>TLP56/Справочно!TLO$5*1000000</f>
        <v>#DIV/0!</v>
      </c>
      <c r="TLQ57" s="27" t="e">
        <f>TLQ56/Справочно!TLP$5*1000000</f>
        <v>#DIV/0!</v>
      </c>
      <c r="TLR57" s="27" t="e">
        <f>TLR56/Справочно!TLQ$5*1000000</f>
        <v>#DIV/0!</v>
      </c>
      <c r="TLS57" s="27" t="e">
        <f>TLS56/Справочно!TLR$5*1000000</f>
        <v>#DIV/0!</v>
      </c>
      <c r="TLT57" s="27" t="e">
        <f>TLT56/Справочно!TLS$5*1000000</f>
        <v>#DIV/0!</v>
      </c>
      <c r="TLU57" s="27" t="e">
        <f>TLU56/Справочно!TLT$5*1000000</f>
        <v>#DIV/0!</v>
      </c>
      <c r="TLV57" s="27" t="e">
        <f>TLV56/Справочно!TLU$5*1000000</f>
        <v>#DIV/0!</v>
      </c>
      <c r="TLW57" s="27" t="e">
        <f>TLW56/Справочно!TLV$5*1000000</f>
        <v>#DIV/0!</v>
      </c>
      <c r="TLX57" s="27" t="e">
        <f>TLX56/Справочно!TLW$5*1000000</f>
        <v>#DIV/0!</v>
      </c>
      <c r="TLY57" s="27" t="e">
        <f>TLY56/Справочно!TLX$5*1000000</f>
        <v>#DIV/0!</v>
      </c>
      <c r="TLZ57" s="27" t="e">
        <f>TLZ56/Справочно!TLY$5*1000000</f>
        <v>#DIV/0!</v>
      </c>
      <c r="TMA57" s="27" t="e">
        <f>TMA56/Справочно!TLZ$5*1000000</f>
        <v>#DIV/0!</v>
      </c>
      <c r="TMB57" s="27" t="e">
        <f>TMB56/Справочно!TMA$5*1000000</f>
        <v>#DIV/0!</v>
      </c>
      <c r="TMC57" s="27" t="e">
        <f>TMC56/Справочно!TMB$5*1000000</f>
        <v>#DIV/0!</v>
      </c>
      <c r="TMD57" s="27" t="e">
        <f>TMD56/Справочно!TMC$5*1000000</f>
        <v>#DIV/0!</v>
      </c>
      <c r="TME57" s="27" t="e">
        <f>TME56/Справочно!TMD$5*1000000</f>
        <v>#DIV/0!</v>
      </c>
      <c r="TMF57" s="27" t="e">
        <f>TMF56/Справочно!TME$5*1000000</f>
        <v>#DIV/0!</v>
      </c>
      <c r="TMG57" s="27" t="e">
        <f>TMG56/Справочно!TMF$5*1000000</f>
        <v>#DIV/0!</v>
      </c>
      <c r="TMH57" s="27" t="e">
        <f>TMH56/Справочно!TMG$5*1000000</f>
        <v>#DIV/0!</v>
      </c>
      <c r="TMI57" s="27" t="e">
        <f>TMI56/Справочно!TMH$5*1000000</f>
        <v>#DIV/0!</v>
      </c>
      <c r="TMJ57" s="27" t="e">
        <f>TMJ56/Справочно!TMI$5*1000000</f>
        <v>#DIV/0!</v>
      </c>
      <c r="TMK57" s="27" t="e">
        <f>TMK56/Справочно!TMJ$5*1000000</f>
        <v>#DIV/0!</v>
      </c>
      <c r="TML57" s="27" t="e">
        <f>TML56/Справочно!TMK$5*1000000</f>
        <v>#DIV/0!</v>
      </c>
      <c r="TMM57" s="27" t="e">
        <f>TMM56/Справочно!TML$5*1000000</f>
        <v>#DIV/0!</v>
      </c>
      <c r="TMN57" s="27" t="e">
        <f>TMN56/Справочно!TMM$5*1000000</f>
        <v>#DIV/0!</v>
      </c>
      <c r="TMO57" s="27" t="e">
        <f>TMO56/Справочно!TMN$5*1000000</f>
        <v>#DIV/0!</v>
      </c>
      <c r="TMP57" s="27" t="e">
        <f>TMP56/Справочно!TMO$5*1000000</f>
        <v>#DIV/0!</v>
      </c>
      <c r="TMQ57" s="27" t="e">
        <f>TMQ56/Справочно!TMP$5*1000000</f>
        <v>#DIV/0!</v>
      </c>
      <c r="TMR57" s="27" t="e">
        <f>TMR56/Справочно!TMQ$5*1000000</f>
        <v>#DIV/0!</v>
      </c>
      <c r="TMS57" s="27" t="e">
        <f>TMS56/Справочно!TMR$5*1000000</f>
        <v>#DIV/0!</v>
      </c>
      <c r="TMT57" s="27" t="e">
        <f>TMT56/Справочно!TMS$5*1000000</f>
        <v>#DIV/0!</v>
      </c>
      <c r="TMU57" s="27" t="e">
        <f>TMU56/Справочно!TMT$5*1000000</f>
        <v>#DIV/0!</v>
      </c>
      <c r="TMV57" s="27" t="e">
        <f>TMV56/Справочно!TMU$5*1000000</f>
        <v>#DIV/0!</v>
      </c>
      <c r="TMW57" s="27" t="e">
        <f>TMW56/Справочно!TMV$5*1000000</f>
        <v>#DIV/0!</v>
      </c>
      <c r="TMX57" s="27" t="e">
        <f>TMX56/Справочно!TMW$5*1000000</f>
        <v>#DIV/0!</v>
      </c>
      <c r="TMY57" s="27" t="e">
        <f>TMY56/Справочно!TMX$5*1000000</f>
        <v>#DIV/0!</v>
      </c>
      <c r="TMZ57" s="27" t="e">
        <f>TMZ56/Справочно!TMY$5*1000000</f>
        <v>#DIV/0!</v>
      </c>
      <c r="TNA57" s="27" t="e">
        <f>TNA56/Справочно!TMZ$5*1000000</f>
        <v>#DIV/0!</v>
      </c>
      <c r="TNB57" s="27" t="e">
        <f>TNB56/Справочно!TNA$5*1000000</f>
        <v>#DIV/0!</v>
      </c>
      <c r="TNC57" s="27" t="e">
        <f>TNC56/Справочно!TNB$5*1000000</f>
        <v>#DIV/0!</v>
      </c>
      <c r="TND57" s="27" t="e">
        <f>TND56/Справочно!TNC$5*1000000</f>
        <v>#DIV/0!</v>
      </c>
      <c r="TNE57" s="27" t="e">
        <f>TNE56/Справочно!TND$5*1000000</f>
        <v>#DIV/0!</v>
      </c>
      <c r="TNF57" s="27" t="e">
        <f>TNF56/Справочно!TNE$5*1000000</f>
        <v>#DIV/0!</v>
      </c>
      <c r="TNG57" s="27" t="e">
        <f>TNG56/Справочно!TNF$5*1000000</f>
        <v>#DIV/0!</v>
      </c>
      <c r="TNH57" s="27" t="e">
        <f>TNH56/Справочно!TNG$5*1000000</f>
        <v>#DIV/0!</v>
      </c>
      <c r="TNI57" s="27" t="e">
        <f>TNI56/Справочно!TNH$5*1000000</f>
        <v>#DIV/0!</v>
      </c>
      <c r="TNJ57" s="27" t="e">
        <f>TNJ56/Справочно!TNI$5*1000000</f>
        <v>#DIV/0!</v>
      </c>
      <c r="TNK57" s="27" t="e">
        <f>TNK56/Справочно!TNJ$5*1000000</f>
        <v>#DIV/0!</v>
      </c>
      <c r="TNL57" s="27" t="e">
        <f>TNL56/Справочно!TNK$5*1000000</f>
        <v>#DIV/0!</v>
      </c>
      <c r="TNM57" s="27" t="e">
        <f>TNM56/Справочно!TNL$5*1000000</f>
        <v>#DIV/0!</v>
      </c>
      <c r="TNN57" s="27" t="e">
        <f>TNN56/Справочно!TNM$5*1000000</f>
        <v>#DIV/0!</v>
      </c>
      <c r="TNO57" s="27" t="e">
        <f>TNO56/Справочно!TNN$5*1000000</f>
        <v>#DIV/0!</v>
      </c>
      <c r="TNP57" s="27" t="e">
        <f>TNP56/Справочно!TNO$5*1000000</f>
        <v>#DIV/0!</v>
      </c>
      <c r="TNQ57" s="27" t="e">
        <f>TNQ56/Справочно!TNP$5*1000000</f>
        <v>#DIV/0!</v>
      </c>
      <c r="TNR57" s="27" t="e">
        <f>TNR56/Справочно!TNQ$5*1000000</f>
        <v>#DIV/0!</v>
      </c>
      <c r="TNS57" s="27" t="e">
        <f>TNS56/Справочно!TNR$5*1000000</f>
        <v>#DIV/0!</v>
      </c>
      <c r="TNT57" s="27" t="e">
        <f>TNT56/Справочно!TNS$5*1000000</f>
        <v>#DIV/0!</v>
      </c>
      <c r="TNU57" s="27" t="e">
        <f>TNU56/Справочно!TNT$5*1000000</f>
        <v>#DIV/0!</v>
      </c>
      <c r="TNV57" s="27" t="e">
        <f>TNV56/Справочно!TNU$5*1000000</f>
        <v>#DIV/0!</v>
      </c>
      <c r="TNW57" s="27" t="e">
        <f>TNW56/Справочно!TNV$5*1000000</f>
        <v>#DIV/0!</v>
      </c>
      <c r="TNX57" s="27" t="e">
        <f>TNX56/Справочно!TNW$5*1000000</f>
        <v>#DIV/0!</v>
      </c>
      <c r="TNY57" s="27" t="e">
        <f>TNY56/Справочно!TNX$5*1000000</f>
        <v>#DIV/0!</v>
      </c>
      <c r="TNZ57" s="27" t="e">
        <f>TNZ56/Справочно!TNY$5*1000000</f>
        <v>#DIV/0!</v>
      </c>
      <c r="TOA57" s="27" t="e">
        <f>TOA56/Справочно!TNZ$5*1000000</f>
        <v>#DIV/0!</v>
      </c>
      <c r="TOB57" s="27" t="e">
        <f>TOB56/Справочно!TOA$5*1000000</f>
        <v>#DIV/0!</v>
      </c>
      <c r="TOC57" s="27" t="e">
        <f>TOC56/Справочно!TOB$5*1000000</f>
        <v>#DIV/0!</v>
      </c>
      <c r="TOD57" s="27" t="e">
        <f>TOD56/Справочно!TOC$5*1000000</f>
        <v>#DIV/0!</v>
      </c>
      <c r="TOE57" s="27" t="e">
        <f>TOE56/Справочно!TOD$5*1000000</f>
        <v>#DIV/0!</v>
      </c>
      <c r="TOF57" s="27" t="e">
        <f>TOF56/Справочно!TOE$5*1000000</f>
        <v>#DIV/0!</v>
      </c>
      <c r="TOG57" s="27" t="e">
        <f>TOG56/Справочно!TOF$5*1000000</f>
        <v>#DIV/0!</v>
      </c>
      <c r="TOH57" s="27" t="e">
        <f>TOH56/Справочно!TOG$5*1000000</f>
        <v>#DIV/0!</v>
      </c>
      <c r="TOI57" s="27" t="e">
        <f>TOI56/Справочно!TOH$5*1000000</f>
        <v>#DIV/0!</v>
      </c>
      <c r="TOJ57" s="27" t="e">
        <f>TOJ56/Справочно!TOI$5*1000000</f>
        <v>#DIV/0!</v>
      </c>
      <c r="TOK57" s="27" t="e">
        <f>TOK56/Справочно!TOJ$5*1000000</f>
        <v>#DIV/0!</v>
      </c>
      <c r="TOL57" s="27" t="e">
        <f>TOL56/Справочно!TOK$5*1000000</f>
        <v>#DIV/0!</v>
      </c>
      <c r="TOM57" s="27" t="e">
        <f>TOM56/Справочно!TOL$5*1000000</f>
        <v>#DIV/0!</v>
      </c>
      <c r="TON57" s="27" t="e">
        <f>TON56/Справочно!TOM$5*1000000</f>
        <v>#DIV/0!</v>
      </c>
      <c r="TOO57" s="27" t="e">
        <f>TOO56/Справочно!TON$5*1000000</f>
        <v>#DIV/0!</v>
      </c>
      <c r="TOP57" s="27" t="e">
        <f>TOP56/Справочно!TOO$5*1000000</f>
        <v>#DIV/0!</v>
      </c>
      <c r="TOQ57" s="27" t="e">
        <f>TOQ56/Справочно!TOP$5*1000000</f>
        <v>#DIV/0!</v>
      </c>
      <c r="TOR57" s="27" t="e">
        <f>TOR56/Справочно!TOQ$5*1000000</f>
        <v>#DIV/0!</v>
      </c>
      <c r="TOS57" s="27" t="e">
        <f>TOS56/Справочно!TOR$5*1000000</f>
        <v>#DIV/0!</v>
      </c>
      <c r="TOT57" s="27" t="e">
        <f>TOT56/Справочно!TOS$5*1000000</f>
        <v>#DIV/0!</v>
      </c>
      <c r="TOU57" s="27" t="e">
        <f>TOU56/Справочно!TOT$5*1000000</f>
        <v>#DIV/0!</v>
      </c>
      <c r="TOV57" s="27" t="e">
        <f>TOV56/Справочно!TOU$5*1000000</f>
        <v>#DIV/0!</v>
      </c>
      <c r="TOW57" s="27" t="e">
        <f>TOW56/Справочно!TOV$5*1000000</f>
        <v>#DIV/0!</v>
      </c>
      <c r="TOX57" s="27" t="e">
        <f>TOX56/Справочно!TOW$5*1000000</f>
        <v>#DIV/0!</v>
      </c>
      <c r="TOY57" s="27" t="e">
        <f>TOY56/Справочно!TOX$5*1000000</f>
        <v>#DIV/0!</v>
      </c>
      <c r="TOZ57" s="27" t="e">
        <f>TOZ56/Справочно!TOY$5*1000000</f>
        <v>#DIV/0!</v>
      </c>
      <c r="TPA57" s="27" t="e">
        <f>TPA56/Справочно!TOZ$5*1000000</f>
        <v>#DIV/0!</v>
      </c>
      <c r="TPB57" s="27" t="e">
        <f>TPB56/Справочно!TPA$5*1000000</f>
        <v>#DIV/0!</v>
      </c>
      <c r="TPC57" s="27" t="e">
        <f>TPC56/Справочно!TPB$5*1000000</f>
        <v>#DIV/0!</v>
      </c>
      <c r="TPD57" s="27" t="e">
        <f>TPD56/Справочно!TPC$5*1000000</f>
        <v>#DIV/0!</v>
      </c>
      <c r="TPE57" s="27" t="e">
        <f>TPE56/Справочно!TPD$5*1000000</f>
        <v>#DIV/0!</v>
      </c>
      <c r="TPF57" s="27" t="e">
        <f>TPF56/Справочно!TPE$5*1000000</f>
        <v>#DIV/0!</v>
      </c>
      <c r="TPG57" s="27" t="e">
        <f>TPG56/Справочно!TPF$5*1000000</f>
        <v>#DIV/0!</v>
      </c>
      <c r="TPH57" s="27" t="e">
        <f>TPH56/Справочно!TPG$5*1000000</f>
        <v>#DIV/0!</v>
      </c>
      <c r="TPI57" s="27" t="e">
        <f>TPI56/Справочно!TPH$5*1000000</f>
        <v>#DIV/0!</v>
      </c>
      <c r="TPJ57" s="27" t="e">
        <f>TPJ56/Справочно!TPI$5*1000000</f>
        <v>#DIV/0!</v>
      </c>
      <c r="TPK57" s="27" t="e">
        <f>TPK56/Справочно!TPJ$5*1000000</f>
        <v>#DIV/0!</v>
      </c>
      <c r="TPL57" s="27" t="e">
        <f>TPL56/Справочно!TPK$5*1000000</f>
        <v>#DIV/0!</v>
      </c>
      <c r="TPM57" s="27" t="e">
        <f>TPM56/Справочно!TPL$5*1000000</f>
        <v>#DIV/0!</v>
      </c>
      <c r="TPN57" s="27" t="e">
        <f>TPN56/Справочно!TPM$5*1000000</f>
        <v>#DIV/0!</v>
      </c>
      <c r="TPO57" s="27" t="e">
        <f>TPO56/Справочно!TPN$5*1000000</f>
        <v>#DIV/0!</v>
      </c>
      <c r="TPP57" s="27" t="e">
        <f>TPP56/Справочно!TPO$5*1000000</f>
        <v>#DIV/0!</v>
      </c>
      <c r="TPQ57" s="27" t="e">
        <f>TPQ56/Справочно!TPP$5*1000000</f>
        <v>#DIV/0!</v>
      </c>
      <c r="TPR57" s="27" t="e">
        <f>TPR56/Справочно!TPQ$5*1000000</f>
        <v>#DIV/0!</v>
      </c>
      <c r="TPS57" s="27" t="e">
        <f>TPS56/Справочно!TPR$5*1000000</f>
        <v>#DIV/0!</v>
      </c>
      <c r="TPT57" s="27" t="e">
        <f>TPT56/Справочно!TPS$5*1000000</f>
        <v>#DIV/0!</v>
      </c>
      <c r="TPU57" s="27" t="e">
        <f>TPU56/Справочно!TPT$5*1000000</f>
        <v>#DIV/0!</v>
      </c>
      <c r="TPV57" s="27" t="e">
        <f>TPV56/Справочно!TPU$5*1000000</f>
        <v>#DIV/0!</v>
      </c>
      <c r="TPW57" s="27" t="e">
        <f>TPW56/Справочно!TPV$5*1000000</f>
        <v>#DIV/0!</v>
      </c>
      <c r="TPX57" s="27" t="e">
        <f>TPX56/Справочно!TPW$5*1000000</f>
        <v>#DIV/0!</v>
      </c>
      <c r="TPY57" s="27" t="e">
        <f>TPY56/Справочно!TPX$5*1000000</f>
        <v>#DIV/0!</v>
      </c>
      <c r="TPZ57" s="27" t="e">
        <f>TPZ56/Справочно!TPY$5*1000000</f>
        <v>#DIV/0!</v>
      </c>
      <c r="TQA57" s="27" t="e">
        <f>TQA56/Справочно!TPZ$5*1000000</f>
        <v>#DIV/0!</v>
      </c>
      <c r="TQB57" s="27" t="e">
        <f>TQB56/Справочно!TQA$5*1000000</f>
        <v>#DIV/0!</v>
      </c>
      <c r="TQC57" s="27" t="e">
        <f>TQC56/Справочно!TQB$5*1000000</f>
        <v>#DIV/0!</v>
      </c>
      <c r="TQD57" s="27" t="e">
        <f>TQD56/Справочно!TQC$5*1000000</f>
        <v>#DIV/0!</v>
      </c>
      <c r="TQE57" s="27" t="e">
        <f>TQE56/Справочно!TQD$5*1000000</f>
        <v>#DIV/0!</v>
      </c>
      <c r="TQF57" s="27" t="e">
        <f>TQF56/Справочно!TQE$5*1000000</f>
        <v>#DIV/0!</v>
      </c>
      <c r="TQG57" s="27" t="e">
        <f>TQG56/Справочно!TQF$5*1000000</f>
        <v>#DIV/0!</v>
      </c>
      <c r="TQH57" s="27" t="e">
        <f>TQH56/Справочно!TQG$5*1000000</f>
        <v>#DIV/0!</v>
      </c>
      <c r="TQI57" s="27" t="e">
        <f>TQI56/Справочно!TQH$5*1000000</f>
        <v>#DIV/0!</v>
      </c>
      <c r="TQJ57" s="27" t="e">
        <f>TQJ56/Справочно!TQI$5*1000000</f>
        <v>#DIV/0!</v>
      </c>
      <c r="TQK57" s="27" t="e">
        <f>TQK56/Справочно!TQJ$5*1000000</f>
        <v>#DIV/0!</v>
      </c>
      <c r="TQL57" s="27" t="e">
        <f>TQL56/Справочно!TQK$5*1000000</f>
        <v>#DIV/0!</v>
      </c>
      <c r="TQM57" s="27" t="e">
        <f>TQM56/Справочно!TQL$5*1000000</f>
        <v>#DIV/0!</v>
      </c>
      <c r="TQN57" s="27" t="e">
        <f>TQN56/Справочно!TQM$5*1000000</f>
        <v>#DIV/0!</v>
      </c>
      <c r="TQO57" s="27" t="e">
        <f>TQO56/Справочно!TQN$5*1000000</f>
        <v>#DIV/0!</v>
      </c>
      <c r="TQP57" s="27" t="e">
        <f>TQP56/Справочно!TQO$5*1000000</f>
        <v>#DIV/0!</v>
      </c>
      <c r="TQQ57" s="27" t="e">
        <f>TQQ56/Справочно!TQP$5*1000000</f>
        <v>#DIV/0!</v>
      </c>
      <c r="TQR57" s="27" t="e">
        <f>TQR56/Справочно!TQQ$5*1000000</f>
        <v>#DIV/0!</v>
      </c>
      <c r="TQS57" s="27" t="e">
        <f>TQS56/Справочно!TQR$5*1000000</f>
        <v>#DIV/0!</v>
      </c>
      <c r="TQT57" s="27" t="e">
        <f>TQT56/Справочно!TQS$5*1000000</f>
        <v>#DIV/0!</v>
      </c>
      <c r="TQU57" s="27" t="e">
        <f>TQU56/Справочно!TQT$5*1000000</f>
        <v>#DIV/0!</v>
      </c>
      <c r="TQV57" s="27" t="e">
        <f>TQV56/Справочно!TQU$5*1000000</f>
        <v>#DIV/0!</v>
      </c>
      <c r="TQW57" s="27" t="e">
        <f>TQW56/Справочно!TQV$5*1000000</f>
        <v>#DIV/0!</v>
      </c>
      <c r="TQX57" s="27" t="e">
        <f>TQX56/Справочно!TQW$5*1000000</f>
        <v>#DIV/0!</v>
      </c>
      <c r="TQY57" s="27" t="e">
        <f>TQY56/Справочно!TQX$5*1000000</f>
        <v>#DIV/0!</v>
      </c>
      <c r="TQZ57" s="27" t="e">
        <f>TQZ56/Справочно!TQY$5*1000000</f>
        <v>#DIV/0!</v>
      </c>
      <c r="TRA57" s="27" t="e">
        <f>TRA56/Справочно!TQZ$5*1000000</f>
        <v>#DIV/0!</v>
      </c>
      <c r="TRB57" s="27" t="e">
        <f>TRB56/Справочно!TRA$5*1000000</f>
        <v>#DIV/0!</v>
      </c>
      <c r="TRC57" s="27" t="e">
        <f>TRC56/Справочно!TRB$5*1000000</f>
        <v>#DIV/0!</v>
      </c>
      <c r="TRD57" s="27" t="e">
        <f>TRD56/Справочно!TRC$5*1000000</f>
        <v>#DIV/0!</v>
      </c>
      <c r="TRE57" s="27" t="e">
        <f>TRE56/Справочно!TRD$5*1000000</f>
        <v>#DIV/0!</v>
      </c>
      <c r="TRF57" s="27" t="e">
        <f>TRF56/Справочно!TRE$5*1000000</f>
        <v>#DIV/0!</v>
      </c>
      <c r="TRG57" s="27" t="e">
        <f>TRG56/Справочно!TRF$5*1000000</f>
        <v>#DIV/0!</v>
      </c>
      <c r="TRH57" s="27" t="e">
        <f>TRH56/Справочно!TRG$5*1000000</f>
        <v>#DIV/0!</v>
      </c>
      <c r="TRI57" s="27" t="e">
        <f>TRI56/Справочно!TRH$5*1000000</f>
        <v>#DIV/0!</v>
      </c>
      <c r="TRJ57" s="27" t="e">
        <f>TRJ56/Справочно!TRI$5*1000000</f>
        <v>#DIV/0!</v>
      </c>
      <c r="TRK57" s="27" t="e">
        <f>TRK56/Справочно!TRJ$5*1000000</f>
        <v>#DIV/0!</v>
      </c>
      <c r="TRL57" s="27" t="e">
        <f>TRL56/Справочно!TRK$5*1000000</f>
        <v>#DIV/0!</v>
      </c>
      <c r="TRM57" s="27" t="e">
        <f>TRM56/Справочно!TRL$5*1000000</f>
        <v>#DIV/0!</v>
      </c>
      <c r="TRN57" s="27" t="e">
        <f>TRN56/Справочно!TRM$5*1000000</f>
        <v>#DIV/0!</v>
      </c>
      <c r="TRO57" s="27" t="e">
        <f>TRO56/Справочно!TRN$5*1000000</f>
        <v>#DIV/0!</v>
      </c>
      <c r="TRP57" s="27" t="e">
        <f>TRP56/Справочно!TRO$5*1000000</f>
        <v>#DIV/0!</v>
      </c>
      <c r="TRQ57" s="27" t="e">
        <f>TRQ56/Справочно!TRP$5*1000000</f>
        <v>#DIV/0!</v>
      </c>
      <c r="TRR57" s="27" t="e">
        <f>TRR56/Справочно!TRQ$5*1000000</f>
        <v>#DIV/0!</v>
      </c>
      <c r="TRS57" s="27" t="e">
        <f>TRS56/Справочно!TRR$5*1000000</f>
        <v>#DIV/0!</v>
      </c>
      <c r="TRT57" s="27" t="e">
        <f>TRT56/Справочно!TRS$5*1000000</f>
        <v>#DIV/0!</v>
      </c>
      <c r="TRU57" s="27" t="e">
        <f>TRU56/Справочно!TRT$5*1000000</f>
        <v>#DIV/0!</v>
      </c>
      <c r="TRV57" s="27" t="e">
        <f>TRV56/Справочно!TRU$5*1000000</f>
        <v>#DIV/0!</v>
      </c>
      <c r="TRW57" s="27" t="e">
        <f>TRW56/Справочно!TRV$5*1000000</f>
        <v>#DIV/0!</v>
      </c>
      <c r="TRX57" s="27" t="e">
        <f>TRX56/Справочно!TRW$5*1000000</f>
        <v>#DIV/0!</v>
      </c>
      <c r="TRY57" s="27" t="e">
        <f>TRY56/Справочно!TRX$5*1000000</f>
        <v>#DIV/0!</v>
      </c>
      <c r="TRZ57" s="27" t="e">
        <f>TRZ56/Справочно!TRY$5*1000000</f>
        <v>#DIV/0!</v>
      </c>
      <c r="TSA57" s="27" t="e">
        <f>TSA56/Справочно!TRZ$5*1000000</f>
        <v>#DIV/0!</v>
      </c>
      <c r="TSB57" s="27" t="e">
        <f>TSB56/Справочно!TSA$5*1000000</f>
        <v>#DIV/0!</v>
      </c>
      <c r="TSC57" s="27" t="e">
        <f>TSC56/Справочно!TSB$5*1000000</f>
        <v>#DIV/0!</v>
      </c>
      <c r="TSD57" s="27" t="e">
        <f>TSD56/Справочно!TSC$5*1000000</f>
        <v>#DIV/0!</v>
      </c>
      <c r="TSE57" s="27" t="e">
        <f>TSE56/Справочно!TSD$5*1000000</f>
        <v>#DIV/0!</v>
      </c>
      <c r="TSF57" s="27" t="e">
        <f>TSF56/Справочно!TSE$5*1000000</f>
        <v>#DIV/0!</v>
      </c>
      <c r="TSG57" s="27" t="e">
        <f>TSG56/Справочно!TSF$5*1000000</f>
        <v>#DIV/0!</v>
      </c>
      <c r="TSH57" s="27" t="e">
        <f>TSH56/Справочно!TSG$5*1000000</f>
        <v>#DIV/0!</v>
      </c>
      <c r="TSI57" s="27" t="e">
        <f>TSI56/Справочно!TSH$5*1000000</f>
        <v>#DIV/0!</v>
      </c>
      <c r="TSJ57" s="27" t="e">
        <f>TSJ56/Справочно!TSI$5*1000000</f>
        <v>#DIV/0!</v>
      </c>
      <c r="TSK57" s="27" t="e">
        <f>TSK56/Справочно!TSJ$5*1000000</f>
        <v>#DIV/0!</v>
      </c>
      <c r="TSL57" s="27" t="e">
        <f>TSL56/Справочно!TSK$5*1000000</f>
        <v>#DIV/0!</v>
      </c>
      <c r="TSM57" s="27" t="e">
        <f>TSM56/Справочно!TSL$5*1000000</f>
        <v>#DIV/0!</v>
      </c>
      <c r="TSN57" s="27" t="e">
        <f>TSN56/Справочно!TSM$5*1000000</f>
        <v>#DIV/0!</v>
      </c>
      <c r="TSO57" s="27" t="e">
        <f>TSO56/Справочно!TSN$5*1000000</f>
        <v>#DIV/0!</v>
      </c>
      <c r="TSP57" s="27" t="e">
        <f>TSP56/Справочно!TSO$5*1000000</f>
        <v>#DIV/0!</v>
      </c>
      <c r="TSQ57" s="27" t="e">
        <f>TSQ56/Справочно!TSP$5*1000000</f>
        <v>#DIV/0!</v>
      </c>
      <c r="TSR57" s="27" t="e">
        <f>TSR56/Справочно!TSQ$5*1000000</f>
        <v>#DIV/0!</v>
      </c>
      <c r="TSS57" s="27" t="e">
        <f>TSS56/Справочно!TSR$5*1000000</f>
        <v>#DIV/0!</v>
      </c>
      <c r="TST57" s="27" t="e">
        <f>TST56/Справочно!TSS$5*1000000</f>
        <v>#DIV/0!</v>
      </c>
      <c r="TSU57" s="27" t="e">
        <f>TSU56/Справочно!TST$5*1000000</f>
        <v>#DIV/0!</v>
      </c>
      <c r="TSV57" s="27" t="e">
        <f>TSV56/Справочно!TSU$5*1000000</f>
        <v>#DIV/0!</v>
      </c>
      <c r="TSW57" s="27" t="e">
        <f>TSW56/Справочно!TSV$5*1000000</f>
        <v>#DIV/0!</v>
      </c>
      <c r="TSX57" s="27" t="e">
        <f>TSX56/Справочно!TSW$5*1000000</f>
        <v>#DIV/0!</v>
      </c>
      <c r="TSY57" s="27" t="e">
        <f>TSY56/Справочно!TSX$5*1000000</f>
        <v>#DIV/0!</v>
      </c>
      <c r="TSZ57" s="27" t="e">
        <f>TSZ56/Справочно!TSY$5*1000000</f>
        <v>#DIV/0!</v>
      </c>
      <c r="TTA57" s="27" t="e">
        <f>TTA56/Справочно!TSZ$5*1000000</f>
        <v>#DIV/0!</v>
      </c>
      <c r="TTB57" s="27" t="e">
        <f>TTB56/Справочно!TTA$5*1000000</f>
        <v>#DIV/0!</v>
      </c>
      <c r="TTC57" s="27" t="e">
        <f>TTC56/Справочно!TTB$5*1000000</f>
        <v>#DIV/0!</v>
      </c>
      <c r="TTD57" s="27" t="e">
        <f>TTD56/Справочно!TTC$5*1000000</f>
        <v>#DIV/0!</v>
      </c>
      <c r="TTE57" s="27" t="e">
        <f>TTE56/Справочно!TTD$5*1000000</f>
        <v>#DIV/0!</v>
      </c>
      <c r="TTF57" s="27" t="e">
        <f>TTF56/Справочно!TTE$5*1000000</f>
        <v>#DIV/0!</v>
      </c>
      <c r="TTG57" s="27" t="e">
        <f>TTG56/Справочно!TTF$5*1000000</f>
        <v>#DIV/0!</v>
      </c>
      <c r="TTH57" s="27" t="e">
        <f>TTH56/Справочно!TTG$5*1000000</f>
        <v>#DIV/0!</v>
      </c>
      <c r="TTI57" s="27" t="e">
        <f>TTI56/Справочно!TTH$5*1000000</f>
        <v>#DIV/0!</v>
      </c>
      <c r="TTJ57" s="27" t="e">
        <f>TTJ56/Справочно!TTI$5*1000000</f>
        <v>#DIV/0!</v>
      </c>
      <c r="TTK57" s="27" t="e">
        <f>TTK56/Справочно!TTJ$5*1000000</f>
        <v>#DIV/0!</v>
      </c>
      <c r="TTL57" s="27" t="e">
        <f>TTL56/Справочно!TTK$5*1000000</f>
        <v>#DIV/0!</v>
      </c>
      <c r="TTM57" s="27" t="e">
        <f>TTM56/Справочно!TTL$5*1000000</f>
        <v>#DIV/0!</v>
      </c>
      <c r="TTN57" s="27" t="e">
        <f>TTN56/Справочно!TTM$5*1000000</f>
        <v>#DIV/0!</v>
      </c>
      <c r="TTO57" s="27" t="e">
        <f>TTO56/Справочно!TTN$5*1000000</f>
        <v>#DIV/0!</v>
      </c>
      <c r="TTP57" s="27" t="e">
        <f>TTP56/Справочно!TTO$5*1000000</f>
        <v>#DIV/0!</v>
      </c>
      <c r="TTQ57" s="27" t="e">
        <f>TTQ56/Справочно!TTP$5*1000000</f>
        <v>#DIV/0!</v>
      </c>
      <c r="TTR57" s="27" t="e">
        <f>TTR56/Справочно!TTQ$5*1000000</f>
        <v>#DIV/0!</v>
      </c>
      <c r="TTS57" s="27" t="e">
        <f>TTS56/Справочно!TTR$5*1000000</f>
        <v>#DIV/0!</v>
      </c>
      <c r="TTT57" s="27" t="e">
        <f>TTT56/Справочно!TTS$5*1000000</f>
        <v>#DIV/0!</v>
      </c>
      <c r="TTU57" s="27" t="e">
        <f>TTU56/Справочно!TTT$5*1000000</f>
        <v>#DIV/0!</v>
      </c>
      <c r="TTV57" s="27" t="e">
        <f>TTV56/Справочно!TTU$5*1000000</f>
        <v>#DIV/0!</v>
      </c>
      <c r="TTW57" s="27" t="e">
        <f>TTW56/Справочно!TTV$5*1000000</f>
        <v>#DIV/0!</v>
      </c>
      <c r="TTX57" s="27" t="e">
        <f>TTX56/Справочно!TTW$5*1000000</f>
        <v>#DIV/0!</v>
      </c>
      <c r="TTY57" s="27" t="e">
        <f>TTY56/Справочно!TTX$5*1000000</f>
        <v>#DIV/0!</v>
      </c>
      <c r="TTZ57" s="27" t="e">
        <f>TTZ56/Справочно!TTY$5*1000000</f>
        <v>#DIV/0!</v>
      </c>
      <c r="TUA57" s="27" t="e">
        <f>TUA56/Справочно!TTZ$5*1000000</f>
        <v>#DIV/0!</v>
      </c>
      <c r="TUB57" s="27" t="e">
        <f>TUB56/Справочно!TUA$5*1000000</f>
        <v>#DIV/0!</v>
      </c>
      <c r="TUC57" s="27" t="e">
        <f>TUC56/Справочно!TUB$5*1000000</f>
        <v>#DIV/0!</v>
      </c>
      <c r="TUD57" s="27" t="e">
        <f>TUD56/Справочно!TUC$5*1000000</f>
        <v>#DIV/0!</v>
      </c>
      <c r="TUE57" s="27" t="e">
        <f>TUE56/Справочно!TUD$5*1000000</f>
        <v>#DIV/0!</v>
      </c>
      <c r="TUF57" s="27" t="e">
        <f>TUF56/Справочно!TUE$5*1000000</f>
        <v>#DIV/0!</v>
      </c>
      <c r="TUG57" s="27" t="e">
        <f>TUG56/Справочно!TUF$5*1000000</f>
        <v>#DIV/0!</v>
      </c>
      <c r="TUH57" s="27" t="e">
        <f>TUH56/Справочно!TUG$5*1000000</f>
        <v>#DIV/0!</v>
      </c>
      <c r="TUI57" s="27" t="e">
        <f>TUI56/Справочно!TUH$5*1000000</f>
        <v>#DIV/0!</v>
      </c>
      <c r="TUJ57" s="27" t="e">
        <f>TUJ56/Справочно!TUI$5*1000000</f>
        <v>#DIV/0!</v>
      </c>
      <c r="TUK57" s="27" t="e">
        <f>TUK56/Справочно!TUJ$5*1000000</f>
        <v>#DIV/0!</v>
      </c>
      <c r="TUL57" s="27" t="e">
        <f>TUL56/Справочно!TUK$5*1000000</f>
        <v>#DIV/0!</v>
      </c>
      <c r="TUM57" s="27" t="e">
        <f>TUM56/Справочно!TUL$5*1000000</f>
        <v>#DIV/0!</v>
      </c>
      <c r="TUN57" s="27" t="e">
        <f>TUN56/Справочно!TUM$5*1000000</f>
        <v>#DIV/0!</v>
      </c>
      <c r="TUO57" s="27" t="e">
        <f>TUO56/Справочно!TUN$5*1000000</f>
        <v>#DIV/0!</v>
      </c>
      <c r="TUP57" s="27" t="e">
        <f>TUP56/Справочно!TUO$5*1000000</f>
        <v>#DIV/0!</v>
      </c>
      <c r="TUQ57" s="27" t="e">
        <f>TUQ56/Справочно!TUP$5*1000000</f>
        <v>#DIV/0!</v>
      </c>
      <c r="TUR57" s="27" t="e">
        <f>TUR56/Справочно!TUQ$5*1000000</f>
        <v>#DIV/0!</v>
      </c>
      <c r="TUS57" s="27" t="e">
        <f>TUS56/Справочно!TUR$5*1000000</f>
        <v>#DIV/0!</v>
      </c>
      <c r="TUT57" s="27" t="e">
        <f>TUT56/Справочно!TUS$5*1000000</f>
        <v>#DIV/0!</v>
      </c>
      <c r="TUU57" s="27" t="e">
        <f>TUU56/Справочно!TUT$5*1000000</f>
        <v>#DIV/0!</v>
      </c>
      <c r="TUV57" s="27" t="e">
        <f>TUV56/Справочно!TUU$5*1000000</f>
        <v>#DIV/0!</v>
      </c>
      <c r="TUW57" s="27" t="e">
        <f>TUW56/Справочно!TUV$5*1000000</f>
        <v>#DIV/0!</v>
      </c>
      <c r="TUX57" s="27" t="e">
        <f>TUX56/Справочно!TUW$5*1000000</f>
        <v>#DIV/0!</v>
      </c>
      <c r="TUY57" s="27" t="e">
        <f>TUY56/Справочно!TUX$5*1000000</f>
        <v>#DIV/0!</v>
      </c>
      <c r="TUZ57" s="27" t="e">
        <f>TUZ56/Справочно!TUY$5*1000000</f>
        <v>#DIV/0!</v>
      </c>
      <c r="TVA57" s="27" t="e">
        <f>TVA56/Справочно!TUZ$5*1000000</f>
        <v>#DIV/0!</v>
      </c>
      <c r="TVB57" s="27" t="e">
        <f>TVB56/Справочно!TVA$5*1000000</f>
        <v>#DIV/0!</v>
      </c>
      <c r="TVC57" s="27" t="e">
        <f>TVC56/Справочно!TVB$5*1000000</f>
        <v>#DIV/0!</v>
      </c>
      <c r="TVD57" s="27" t="e">
        <f>TVD56/Справочно!TVC$5*1000000</f>
        <v>#DIV/0!</v>
      </c>
      <c r="TVE57" s="27" t="e">
        <f>TVE56/Справочно!TVD$5*1000000</f>
        <v>#DIV/0!</v>
      </c>
      <c r="TVF57" s="27" t="e">
        <f>TVF56/Справочно!TVE$5*1000000</f>
        <v>#DIV/0!</v>
      </c>
      <c r="TVG57" s="27" t="e">
        <f>TVG56/Справочно!TVF$5*1000000</f>
        <v>#DIV/0!</v>
      </c>
      <c r="TVH57" s="27" t="e">
        <f>TVH56/Справочно!TVG$5*1000000</f>
        <v>#DIV/0!</v>
      </c>
      <c r="TVI57" s="27" t="e">
        <f>TVI56/Справочно!TVH$5*1000000</f>
        <v>#DIV/0!</v>
      </c>
      <c r="TVJ57" s="27" t="e">
        <f>TVJ56/Справочно!TVI$5*1000000</f>
        <v>#DIV/0!</v>
      </c>
      <c r="TVK57" s="27" t="e">
        <f>TVK56/Справочно!TVJ$5*1000000</f>
        <v>#DIV/0!</v>
      </c>
      <c r="TVL57" s="27" t="e">
        <f>TVL56/Справочно!TVK$5*1000000</f>
        <v>#DIV/0!</v>
      </c>
      <c r="TVM57" s="27" t="e">
        <f>TVM56/Справочно!TVL$5*1000000</f>
        <v>#DIV/0!</v>
      </c>
      <c r="TVN57" s="27" t="e">
        <f>TVN56/Справочно!TVM$5*1000000</f>
        <v>#DIV/0!</v>
      </c>
      <c r="TVO57" s="27" t="e">
        <f>TVO56/Справочно!TVN$5*1000000</f>
        <v>#DIV/0!</v>
      </c>
      <c r="TVP57" s="27" t="e">
        <f>TVP56/Справочно!TVO$5*1000000</f>
        <v>#DIV/0!</v>
      </c>
      <c r="TVQ57" s="27" t="e">
        <f>TVQ56/Справочно!TVP$5*1000000</f>
        <v>#DIV/0!</v>
      </c>
      <c r="TVR57" s="27" t="e">
        <f>TVR56/Справочно!TVQ$5*1000000</f>
        <v>#DIV/0!</v>
      </c>
      <c r="TVS57" s="27" t="e">
        <f>TVS56/Справочно!TVR$5*1000000</f>
        <v>#DIV/0!</v>
      </c>
      <c r="TVT57" s="27" t="e">
        <f>TVT56/Справочно!TVS$5*1000000</f>
        <v>#DIV/0!</v>
      </c>
      <c r="TVU57" s="27" t="e">
        <f>TVU56/Справочно!TVT$5*1000000</f>
        <v>#DIV/0!</v>
      </c>
      <c r="TVV57" s="27" t="e">
        <f>TVV56/Справочно!TVU$5*1000000</f>
        <v>#DIV/0!</v>
      </c>
      <c r="TVW57" s="27" t="e">
        <f>TVW56/Справочно!TVV$5*1000000</f>
        <v>#DIV/0!</v>
      </c>
      <c r="TVX57" s="27" t="e">
        <f>TVX56/Справочно!TVW$5*1000000</f>
        <v>#DIV/0!</v>
      </c>
      <c r="TVY57" s="27" t="e">
        <f>TVY56/Справочно!TVX$5*1000000</f>
        <v>#DIV/0!</v>
      </c>
      <c r="TVZ57" s="27" t="e">
        <f>TVZ56/Справочно!TVY$5*1000000</f>
        <v>#DIV/0!</v>
      </c>
      <c r="TWA57" s="27" t="e">
        <f>TWA56/Справочно!TVZ$5*1000000</f>
        <v>#DIV/0!</v>
      </c>
      <c r="TWB57" s="27" t="e">
        <f>TWB56/Справочно!TWA$5*1000000</f>
        <v>#DIV/0!</v>
      </c>
      <c r="TWC57" s="27" t="e">
        <f>TWC56/Справочно!TWB$5*1000000</f>
        <v>#DIV/0!</v>
      </c>
      <c r="TWD57" s="27" t="e">
        <f>TWD56/Справочно!TWC$5*1000000</f>
        <v>#DIV/0!</v>
      </c>
      <c r="TWE57" s="27" t="e">
        <f>TWE56/Справочно!TWD$5*1000000</f>
        <v>#DIV/0!</v>
      </c>
      <c r="TWF57" s="27" t="e">
        <f>TWF56/Справочно!TWE$5*1000000</f>
        <v>#DIV/0!</v>
      </c>
      <c r="TWG57" s="27" t="e">
        <f>TWG56/Справочно!TWF$5*1000000</f>
        <v>#DIV/0!</v>
      </c>
      <c r="TWH57" s="27" t="e">
        <f>TWH56/Справочно!TWG$5*1000000</f>
        <v>#DIV/0!</v>
      </c>
      <c r="TWI57" s="27" t="e">
        <f>TWI56/Справочно!TWH$5*1000000</f>
        <v>#DIV/0!</v>
      </c>
      <c r="TWJ57" s="27" t="e">
        <f>TWJ56/Справочно!TWI$5*1000000</f>
        <v>#DIV/0!</v>
      </c>
      <c r="TWK57" s="27" t="e">
        <f>TWK56/Справочно!TWJ$5*1000000</f>
        <v>#DIV/0!</v>
      </c>
      <c r="TWL57" s="27" t="e">
        <f>TWL56/Справочно!TWK$5*1000000</f>
        <v>#DIV/0!</v>
      </c>
      <c r="TWM57" s="27" t="e">
        <f>TWM56/Справочно!TWL$5*1000000</f>
        <v>#DIV/0!</v>
      </c>
      <c r="TWN57" s="27" t="e">
        <f>TWN56/Справочно!TWM$5*1000000</f>
        <v>#DIV/0!</v>
      </c>
      <c r="TWO57" s="27" t="e">
        <f>TWO56/Справочно!TWN$5*1000000</f>
        <v>#DIV/0!</v>
      </c>
      <c r="TWP57" s="27" t="e">
        <f>TWP56/Справочно!TWO$5*1000000</f>
        <v>#DIV/0!</v>
      </c>
      <c r="TWQ57" s="27" t="e">
        <f>TWQ56/Справочно!TWP$5*1000000</f>
        <v>#DIV/0!</v>
      </c>
      <c r="TWR57" s="27" t="e">
        <f>TWR56/Справочно!TWQ$5*1000000</f>
        <v>#DIV/0!</v>
      </c>
      <c r="TWS57" s="27" t="e">
        <f>TWS56/Справочно!TWR$5*1000000</f>
        <v>#DIV/0!</v>
      </c>
      <c r="TWT57" s="27" t="e">
        <f>TWT56/Справочно!TWS$5*1000000</f>
        <v>#DIV/0!</v>
      </c>
      <c r="TWU57" s="27" t="e">
        <f>TWU56/Справочно!TWT$5*1000000</f>
        <v>#DIV/0!</v>
      </c>
      <c r="TWV57" s="27" t="e">
        <f>TWV56/Справочно!TWU$5*1000000</f>
        <v>#DIV/0!</v>
      </c>
      <c r="TWW57" s="27" t="e">
        <f>TWW56/Справочно!TWV$5*1000000</f>
        <v>#DIV/0!</v>
      </c>
      <c r="TWX57" s="27" t="e">
        <f>TWX56/Справочно!TWW$5*1000000</f>
        <v>#DIV/0!</v>
      </c>
      <c r="TWY57" s="27" t="e">
        <f>TWY56/Справочно!TWX$5*1000000</f>
        <v>#DIV/0!</v>
      </c>
      <c r="TWZ57" s="27" t="e">
        <f>TWZ56/Справочно!TWY$5*1000000</f>
        <v>#DIV/0!</v>
      </c>
      <c r="TXA57" s="27" t="e">
        <f>TXA56/Справочно!TWZ$5*1000000</f>
        <v>#DIV/0!</v>
      </c>
      <c r="TXB57" s="27" t="e">
        <f>TXB56/Справочно!TXA$5*1000000</f>
        <v>#DIV/0!</v>
      </c>
      <c r="TXC57" s="27" t="e">
        <f>TXC56/Справочно!TXB$5*1000000</f>
        <v>#DIV/0!</v>
      </c>
      <c r="TXD57" s="27" t="e">
        <f>TXD56/Справочно!TXC$5*1000000</f>
        <v>#DIV/0!</v>
      </c>
      <c r="TXE57" s="27" t="e">
        <f>TXE56/Справочно!TXD$5*1000000</f>
        <v>#DIV/0!</v>
      </c>
      <c r="TXF57" s="27" t="e">
        <f>TXF56/Справочно!TXE$5*1000000</f>
        <v>#DIV/0!</v>
      </c>
      <c r="TXG57" s="27" t="e">
        <f>TXG56/Справочно!TXF$5*1000000</f>
        <v>#DIV/0!</v>
      </c>
      <c r="TXH57" s="27" t="e">
        <f>TXH56/Справочно!TXG$5*1000000</f>
        <v>#DIV/0!</v>
      </c>
      <c r="TXI57" s="27" t="e">
        <f>TXI56/Справочно!TXH$5*1000000</f>
        <v>#DIV/0!</v>
      </c>
      <c r="TXJ57" s="27" t="e">
        <f>TXJ56/Справочно!TXI$5*1000000</f>
        <v>#DIV/0!</v>
      </c>
      <c r="TXK57" s="27" t="e">
        <f>TXK56/Справочно!TXJ$5*1000000</f>
        <v>#DIV/0!</v>
      </c>
      <c r="TXL57" s="27" t="e">
        <f>TXL56/Справочно!TXK$5*1000000</f>
        <v>#DIV/0!</v>
      </c>
      <c r="TXM57" s="27" t="e">
        <f>TXM56/Справочно!TXL$5*1000000</f>
        <v>#DIV/0!</v>
      </c>
      <c r="TXN57" s="27" t="e">
        <f>TXN56/Справочно!TXM$5*1000000</f>
        <v>#DIV/0!</v>
      </c>
      <c r="TXO57" s="27" t="e">
        <f>TXO56/Справочно!TXN$5*1000000</f>
        <v>#DIV/0!</v>
      </c>
      <c r="TXP57" s="27" t="e">
        <f>TXP56/Справочно!TXO$5*1000000</f>
        <v>#DIV/0!</v>
      </c>
      <c r="TXQ57" s="27" t="e">
        <f>TXQ56/Справочно!TXP$5*1000000</f>
        <v>#DIV/0!</v>
      </c>
      <c r="TXR57" s="27" t="e">
        <f>TXR56/Справочно!TXQ$5*1000000</f>
        <v>#DIV/0!</v>
      </c>
      <c r="TXS57" s="27" t="e">
        <f>TXS56/Справочно!TXR$5*1000000</f>
        <v>#DIV/0!</v>
      </c>
      <c r="TXT57" s="27" t="e">
        <f>TXT56/Справочно!TXS$5*1000000</f>
        <v>#DIV/0!</v>
      </c>
      <c r="TXU57" s="27" t="e">
        <f>TXU56/Справочно!TXT$5*1000000</f>
        <v>#DIV/0!</v>
      </c>
      <c r="TXV57" s="27" t="e">
        <f>TXV56/Справочно!TXU$5*1000000</f>
        <v>#DIV/0!</v>
      </c>
      <c r="TXW57" s="27" t="e">
        <f>TXW56/Справочно!TXV$5*1000000</f>
        <v>#DIV/0!</v>
      </c>
      <c r="TXX57" s="27" t="e">
        <f>TXX56/Справочно!TXW$5*1000000</f>
        <v>#DIV/0!</v>
      </c>
      <c r="TXY57" s="27" t="e">
        <f>TXY56/Справочно!TXX$5*1000000</f>
        <v>#DIV/0!</v>
      </c>
      <c r="TXZ57" s="27" t="e">
        <f>TXZ56/Справочно!TXY$5*1000000</f>
        <v>#DIV/0!</v>
      </c>
      <c r="TYA57" s="27" t="e">
        <f>TYA56/Справочно!TXZ$5*1000000</f>
        <v>#DIV/0!</v>
      </c>
      <c r="TYB57" s="27" t="e">
        <f>TYB56/Справочно!TYA$5*1000000</f>
        <v>#DIV/0!</v>
      </c>
      <c r="TYC57" s="27" t="e">
        <f>TYC56/Справочно!TYB$5*1000000</f>
        <v>#DIV/0!</v>
      </c>
      <c r="TYD57" s="27" t="e">
        <f>TYD56/Справочно!TYC$5*1000000</f>
        <v>#DIV/0!</v>
      </c>
      <c r="TYE57" s="27" t="e">
        <f>TYE56/Справочно!TYD$5*1000000</f>
        <v>#DIV/0!</v>
      </c>
      <c r="TYF57" s="27" t="e">
        <f>TYF56/Справочно!TYE$5*1000000</f>
        <v>#DIV/0!</v>
      </c>
      <c r="TYG57" s="27" t="e">
        <f>TYG56/Справочно!TYF$5*1000000</f>
        <v>#DIV/0!</v>
      </c>
      <c r="TYH57" s="27" t="e">
        <f>TYH56/Справочно!TYG$5*1000000</f>
        <v>#DIV/0!</v>
      </c>
      <c r="TYI57" s="27" t="e">
        <f>TYI56/Справочно!TYH$5*1000000</f>
        <v>#DIV/0!</v>
      </c>
      <c r="TYJ57" s="27" t="e">
        <f>TYJ56/Справочно!TYI$5*1000000</f>
        <v>#DIV/0!</v>
      </c>
      <c r="TYK57" s="27" t="e">
        <f>TYK56/Справочно!TYJ$5*1000000</f>
        <v>#DIV/0!</v>
      </c>
      <c r="TYL57" s="27" t="e">
        <f>TYL56/Справочно!TYK$5*1000000</f>
        <v>#DIV/0!</v>
      </c>
      <c r="TYM57" s="27" t="e">
        <f>TYM56/Справочно!TYL$5*1000000</f>
        <v>#DIV/0!</v>
      </c>
      <c r="TYN57" s="27" t="e">
        <f>TYN56/Справочно!TYM$5*1000000</f>
        <v>#DIV/0!</v>
      </c>
      <c r="TYO57" s="27" t="e">
        <f>TYO56/Справочно!TYN$5*1000000</f>
        <v>#DIV/0!</v>
      </c>
      <c r="TYP57" s="27" t="e">
        <f>TYP56/Справочно!TYO$5*1000000</f>
        <v>#DIV/0!</v>
      </c>
      <c r="TYQ57" s="27" t="e">
        <f>TYQ56/Справочно!TYP$5*1000000</f>
        <v>#DIV/0!</v>
      </c>
      <c r="TYR57" s="27" t="e">
        <f>TYR56/Справочно!TYQ$5*1000000</f>
        <v>#DIV/0!</v>
      </c>
      <c r="TYS57" s="27" t="e">
        <f>TYS56/Справочно!TYR$5*1000000</f>
        <v>#DIV/0!</v>
      </c>
      <c r="TYT57" s="27" t="e">
        <f>TYT56/Справочно!TYS$5*1000000</f>
        <v>#DIV/0!</v>
      </c>
      <c r="TYU57" s="27" t="e">
        <f>TYU56/Справочно!TYT$5*1000000</f>
        <v>#DIV/0!</v>
      </c>
      <c r="TYV57" s="27" t="e">
        <f>TYV56/Справочно!TYU$5*1000000</f>
        <v>#DIV/0!</v>
      </c>
      <c r="TYW57" s="27" t="e">
        <f>TYW56/Справочно!TYV$5*1000000</f>
        <v>#DIV/0!</v>
      </c>
      <c r="TYX57" s="27" t="e">
        <f>TYX56/Справочно!TYW$5*1000000</f>
        <v>#DIV/0!</v>
      </c>
      <c r="TYY57" s="27" t="e">
        <f>TYY56/Справочно!TYX$5*1000000</f>
        <v>#DIV/0!</v>
      </c>
      <c r="TYZ57" s="27" t="e">
        <f>TYZ56/Справочно!TYY$5*1000000</f>
        <v>#DIV/0!</v>
      </c>
      <c r="TZA57" s="27" t="e">
        <f>TZA56/Справочно!TYZ$5*1000000</f>
        <v>#DIV/0!</v>
      </c>
      <c r="TZB57" s="27" t="e">
        <f>TZB56/Справочно!TZA$5*1000000</f>
        <v>#DIV/0!</v>
      </c>
      <c r="TZC57" s="27" t="e">
        <f>TZC56/Справочно!TZB$5*1000000</f>
        <v>#DIV/0!</v>
      </c>
      <c r="TZD57" s="27" t="e">
        <f>TZD56/Справочно!TZC$5*1000000</f>
        <v>#DIV/0!</v>
      </c>
      <c r="TZE57" s="27" t="e">
        <f>TZE56/Справочно!TZD$5*1000000</f>
        <v>#DIV/0!</v>
      </c>
      <c r="TZF57" s="27" t="e">
        <f>TZF56/Справочно!TZE$5*1000000</f>
        <v>#DIV/0!</v>
      </c>
      <c r="TZG57" s="27" t="e">
        <f>TZG56/Справочно!TZF$5*1000000</f>
        <v>#DIV/0!</v>
      </c>
      <c r="TZH57" s="27" t="e">
        <f>TZH56/Справочно!TZG$5*1000000</f>
        <v>#DIV/0!</v>
      </c>
      <c r="TZI57" s="27" t="e">
        <f>TZI56/Справочно!TZH$5*1000000</f>
        <v>#DIV/0!</v>
      </c>
      <c r="TZJ57" s="27" t="e">
        <f>TZJ56/Справочно!TZI$5*1000000</f>
        <v>#DIV/0!</v>
      </c>
      <c r="TZK57" s="27" t="e">
        <f>TZK56/Справочно!TZJ$5*1000000</f>
        <v>#DIV/0!</v>
      </c>
      <c r="TZL57" s="27" t="e">
        <f>TZL56/Справочно!TZK$5*1000000</f>
        <v>#DIV/0!</v>
      </c>
      <c r="TZM57" s="27" t="e">
        <f>TZM56/Справочно!TZL$5*1000000</f>
        <v>#DIV/0!</v>
      </c>
      <c r="TZN57" s="27" t="e">
        <f>TZN56/Справочно!TZM$5*1000000</f>
        <v>#DIV/0!</v>
      </c>
      <c r="TZO57" s="27" t="e">
        <f>TZO56/Справочно!TZN$5*1000000</f>
        <v>#DIV/0!</v>
      </c>
      <c r="TZP57" s="27" t="e">
        <f>TZP56/Справочно!TZO$5*1000000</f>
        <v>#DIV/0!</v>
      </c>
      <c r="TZQ57" s="27" t="e">
        <f>TZQ56/Справочно!TZP$5*1000000</f>
        <v>#DIV/0!</v>
      </c>
      <c r="TZR57" s="27" t="e">
        <f>TZR56/Справочно!TZQ$5*1000000</f>
        <v>#DIV/0!</v>
      </c>
      <c r="TZS57" s="27" t="e">
        <f>TZS56/Справочно!TZR$5*1000000</f>
        <v>#DIV/0!</v>
      </c>
      <c r="TZT57" s="27" t="e">
        <f>TZT56/Справочно!TZS$5*1000000</f>
        <v>#DIV/0!</v>
      </c>
      <c r="TZU57" s="27" t="e">
        <f>TZU56/Справочно!TZT$5*1000000</f>
        <v>#DIV/0!</v>
      </c>
      <c r="TZV57" s="27" t="e">
        <f>TZV56/Справочно!TZU$5*1000000</f>
        <v>#DIV/0!</v>
      </c>
      <c r="TZW57" s="27" t="e">
        <f>TZW56/Справочно!TZV$5*1000000</f>
        <v>#DIV/0!</v>
      </c>
      <c r="TZX57" s="27" t="e">
        <f>TZX56/Справочно!TZW$5*1000000</f>
        <v>#DIV/0!</v>
      </c>
      <c r="TZY57" s="27" t="e">
        <f>TZY56/Справочно!TZX$5*1000000</f>
        <v>#DIV/0!</v>
      </c>
      <c r="TZZ57" s="27" t="e">
        <f>TZZ56/Справочно!TZY$5*1000000</f>
        <v>#DIV/0!</v>
      </c>
      <c r="UAA57" s="27" t="e">
        <f>UAA56/Справочно!TZZ$5*1000000</f>
        <v>#DIV/0!</v>
      </c>
      <c r="UAB57" s="27" t="e">
        <f>UAB56/Справочно!UAA$5*1000000</f>
        <v>#DIV/0!</v>
      </c>
      <c r="UAC57" s="27" t="e">
        <f>UAC56/Справочно!UAB$5*1000000</f>
        <v>#DIV/0!</v>
      </c>
      <c r="UAD57" s="27" t="e">
        <f>UAD56/Справочно!UAC$5*1000000</f>
        <v>#DIV/0!</v>
      </c>
      <c r="UAE57" s="27" t="e">
        <f>UAE56/Справочно!UAD$5*1000000</f>
        <v>#DIV/0!</v>
      </c>
      <c r="UAF57" s="27" t="e">
        <f>UAF56/Справочно!UAE$5*1000000</f>
        <v>#DIV/0!</v>
      </c>
      <c r="UAG57" s="27" t="e">
        <f>UAG56/Справочно!UAF$5*1000000</f>
        <v>#DIV/0!</v>
      </c>
      <c r="UAH57" s="27" t="e">
        <f>UAH56/Справочно!UAG$5*1000000</f>
        <v>#DIV/0!</v>
      </c>
      <c r="UAI57" s="27" t="e">
        <f>UAI56/Справочно!UAH$5*1000000</f>
        <v>#DIV/0!</v>
      </c>
      <c r="UAJ57" s="27" t="e">
        <f>UAJ56/Справочно!UAI$5*1000000</f>
        <v>#DIV/0!</v>
      </c>
      <c r="UAK57" s="27" t="e">
        <f>UAK56/Справочно!UAJ$5*1000000</f>
        <v>#DIV/0!</v>
      </c>
      <c r="UAL57" s="27" t="e">
        <f>UAL56/Справочно!UAK$5*1000000</f>
        <v>#DIV/0!</v>
      </c>
      <c r="UAM57" s="27" t="e">
        <f>UAM56/Справочно!UAL$5*1000000</f>
        <v>#DIV/0!</v>
      </c>
      <c r="UAN57" s="27" t="e">
        <f>UAN56/Справочно!UAM$5*1000000</f>
        <v>#DIV/0!</v>
      </c>
      <c r="UAO57" s="27" t="e">
        <f>UAO56/Справочно!UAN$5*1000000</f>
        <v>#DIV/0!</v>
      </c>
      <c r="UAP57" s="27" t="e">
        <f>UAP56/Справочно!UAO$5*1000000</f>
        <v>#DIV/0!</v>
      </c>
      <c r="UAQ57" s="27" t="e">
        <f>UAQ56/Справочно!UAP$5*1000000</f>
        <v>#DIV/0!</v>
      </c>
      <c r="UAR57" s="27" t="e">
        <f>UAR56/Справочно!UAQ$5*1000000</f>
        <v>#DIV/0!</v>
      </c>
      <c r="UAS57" s="27" t="e">
        <f>UAS56/Справочно!UAR$5*1000000</f>
        <v>#DIV/0!</v>
      </c>
      <c r="UAT57" s="27" t="e">
        <f>UAT56/Справочно!UAS$5*1000000</f>
        <v>#DIV/0!</v>
      </c>
      <c r="UAU57" s="27" t="e">
        <f>UAU56/Справочно!UAT$5*1000000</f>
        <v>#DIV/0!</v>
      </c>
      <c r="UAV57" s="27" t="e">
        <f>UAV56/Справочно!UAU$5*1000000</f>
        <v>#DIV/0!</v>
      </c>
      <c r="UAW57" s="27" t="e">
        <f>UAW56/Справочно!UAV$5*1000000</f>
        <v>#DIV/0!</v>
      </c>
      <c r="UAX57" s="27" t="e">
        <f>UAX56/Справочно!UAW$5*1000000</f>
        <v>#DIV/0!</v>
      </c>
      <c r="UAY57" s="27" t="e">
        <f>UAY56/Справочно!UAX$5*1000000</f>
        <v>#DIV/0!</v>
      </c>
      <c r="UAZ57" s="27" t="e">
        <f>UAZ56/Справочно!UAY$5*1000000</f>
        <v>#DIV/0!</v>
      </c>
      <c r="UBA57" s="27" t="e">
        <f>UBA56/Справочно!UAZ$5*1000000</f>
        <v>#DIV/0!</v>
      </c>
      <c r="UBB57" s="27" t="e">
        <f>UBB56/Справочно!UBA$5*1000000</f>
        <v>#DIV/0!</v>
      </c>
      <c r="UBC57" s="27" t="e">
        <f>UBC56/Справочно!UBB$5*1000000</f>
        <v>#DIV/0!</v>
      </c>
      <c r="UBD57" s="27" t="e">
        <f>UBD56/Справочно!UBC$5*1000000</f>
        <v>#DIV/0!</v>
      </c>
      <c r="UBE57" s="27" t="e">
        <f>UBE56/Справочно!UBD$5*1000000</f>
        <v>#DIV/0!</v>
      </c>
      <c r="UBF57" s="27" t="e">
        <f>UBF56/Справочно!UBE$5*1000000</f>
        <v>#DIV/0!</v>
      </c>
      <c r="UBG57" s="27" t="e">
        <f>UBG56/Справочно!UBF$5*1000000</f>
        <v>#DIV/0!</v>
      </c>
      <c r="UBH57" s="27" t="e">
        <f>UBH56/Справочно!UBG$5*1000000</f>
        <v>#DIV/0!</v>
      </c>
      <c r="UBI57" s="27" t="e">
        <f>UBI56/Справочно!UBH$5*1000000</f>
        <v>#DIV/0!</v>
      </c>
      <c r="UBJ57" s="27" t="e">
        <f>UBJ56/Справочно!UBI$5*1000000</f>
        <v>#DIV/0!</v>
      </c>
      <c r="UBK57" s="27" t="e">
        <f>UBK56/Справочно!UBJ$5*1000000</f>
        <v>#DIV/0!</v>
      </c>
      <c r="UBL57" s="27" t="e">
        <f>UBL56/Справочно!UBK$5*1000000</f>
        <v>#DIV/0!</v>
      </c>
      <c r="UBM57" s="27" t="e">
        <f>UBM56/Справочно!UBL$5*1000000</f>
        <v>#DIV/0!</v>
      </c>
      <c r="UBN57" s="27" t="e">
        <f>UBN56/Справочно!UBM$5*1000000</f>
        <v>#DIV/0!</v>
      </c>
      <c r="UBO57" s="27" t="e">
        <f>UBO56/Справочно!UBN$5*1000000</f>
        <v>#DIV/0!</v>
      </c>
      <c r="UBP57" s="27" t="e">
        <f>UBP56/Справочно!UBO$5*1000000</f>
        <v>#DIV/0!</v>
      </c>
      <c r="UBQ57" s="27" t="e">
        <f>UBQ56/Справочно!UBP$5*1000000</f>
        <v>#DIV/0!</v>
      </c>
      <c r="UBR57" s="27" t="e">
        <f>UBR56/Справочно!UBQ$5*1000000</f>
        <v>#DIV/0!</v>
      </c>
      <c r="UBS57" s="27" t="e">
        <f>UBS56/Справочно!UBR$5*1000000</f>
        <v>#DIV/0!</v>
      </c>
      <c r="UBT57" s="27" t="e">
        <f>UBT56/Справочно!UBS$5*1000000</f>
        <v>#DIV/0!</v>
      </c>
      <c r="UBU57" s="27" t="e">
        <f>UBU56/Справочно!UBT$5*1000000</f>
        <v>#DIV/0!</v>
      </c>
      <c r="UBV57" s="27" t="e">
        <f>UBV56/Справочно!UBU$5*1000000</f>
        <v>#DIV/0!</v>
      </c>
      <c r="UBW57" s="27" t="e">
        <f>UBW56/Справочно!UBV$5*1000000</f>
        <v>#DIV/0!</v>
      </c>
      <c r="UBX57" s="27" t="e">
        <f>UBX56/Справочно!UBW$5*1000000</f>
        <v>#DIV/0!</v>
      </c>
      <c r="UBY57" s="27" t="e">
        <f>UBY56/Справочно!UBX$5*1000000</f>
        <v>#DIV/0!</v>
      </c>
      <c r="UBZ57" s="27" t="e">
        <f>UBZ56/Справочно!UBY$5*1000000</f>
        <v>#DIV/0!</v>
      </c>
      <c r="UCA57" s="27" t="e">
        <f>UCA56/Справочно!UBZ$5*1000000</f>
        <v>#DIV/0!</v>
      </c>
      <c r="UCB57" s="27" t="e">
        <f>UCB56/Справочно!UCA$5*1000000</f>
        <v>#DIV/0!</v>
      </c>
      <c r="UCC57" s="27" t="e">
        <f>UCC56/Справочно!UCB$5*1000000</f>
        <v>#DIV/0!</v>
      </c>
      <c r="UCD57" s="27" t="e">
        <f>UCD56/Справочно!UCC$5*1000000</f>
        <v>#DIV/0!</v>
      </c>
      <c r="UCE57" s="27" t="e">
        <f>UCE56/Справочно!UCD$5*1000000</f>
        <v>#DIV/0!</v>
      </c>
      <c r="UCF57" s="27" t="e">
        <f>UCF56/Справочно!UCE$5*1000000</f>
        <v>#DIV/0!</v>
      </c>
      <c r="UCG57" s="27" t="e">
        <f>UCG56/Справочно!UCF$5*1000000</f>
        <v>#DIV/0!</v>
      </c>
      <c r="UCH57" s="27" t="e">
        <f>UCH56/Справочно!UCG$5*1000000</f>
        <v>#DIV/0!</v>
      </c>
      <c r="UCI57" s="27" t="e">
        <f>UCI56/Справочно!UCH$5*1000000</f>
        <v>#DIV/0!</v>
      </c>
      <c r="UCJ57" s="27" t="e">
        <f>UCJ56/Справочно!UCI$5*1000000</f>
        <v>#DIV/0!</v>
      </c>
      <c r="UCK57" s="27" t="e">
        <f>UCK56/Справочно!UCJ$5*1000000</f>
        <v>#DIV/0!</v>
      </c>
      <c r="UCL57" s="27" t="e">
        <f>UCL56/Справочно!UCK$5*1000000</f>
        <v>#DIV/0!</v>
      </c>
      <c r="UCM57" s="27" t="e">
        <f>UCM56/Справочно!UCL$5*1000000</f>
        <v>#DIV/0!</v>
      </c>
      <c r="UCN57" s="27" t="e">
        <f>UCN56/Справочно!UCM$5*1000000</f>
        <v>#DIV/0!</v>
      </c>
      <c r="UCO57" s="27" t="e">
        <f>UCO56/Справочно!UCN$5*1000000</f>
        <v>#DIV/0!</v>
      </c>
      <c r="UCP57" s="27" t="e">
        <f>UCP56/Справочно!UCO$5*1000000</f>
        <v>#DIV/0!</v>
      </c>
      <c r="UCQ57" s="27" t="e">
        <f>UCQ56/Справочно!UCP$5*1000000</f>
        <v>#DIV/0!</v>
      </c>
      <c r="UCR57" s="27" t="e">
        <f>UCR56/Справочно!UCQ$5*1000000</f>
        <v>#DIV/0!</v>
      </c>
      <c r="UCS57" s="27" t="e">
        <f>UCS56/Справочно!UCR$5*1000000</f>
        <v>#DIV/0!</v>
      </c>
      <c r="UCT57" s="27" t="e">
        <f>UCT56/Справочно!UCS$5*1000000</f>
        <v>#DIV/0!</v>
      </c>
      <c r="UCU57" s="27" t="e">
        <f>UCU56/Справочно!UCT$5*1000000</f>
        <v>#DIV/0!</v>
      </c>
      <c r="UCV57" s="27" t="e">
        <f>UCV56/Справочно!UCU$5*1000000</f>
        <v>#DIV/0!</v>
      </c>
      <c r="UCW57" s="27" t="e">
        <f>UCW56/Справочно!UCV$5*1000000</f>
        <v>#DIV/0!</v>
      </c>
      <c r="UCX57" s="27" t="e">
        <f>UCX56/Справочно!UCW$5*1000000</f>
        <v>#DIV/0!</v>
      </c>
      <c r="UCY57" s="27" t="e">
        <f>UCY56/Справочно!UCX$5*1000000</f>
        <v>#DIV/0!</v>
      </c>
      <c r="UCZ57" s="27" t="e">
        <f>UCZ56/Справочно!UCY$5*1000000</f>
        <v>#DIV/0!</v>
      </c>
      <c r="UDA57" s="27" t="e">
        <f>UDA56/Справочно!UCZ$5*1000000</f>
        <v>#DIV/0!</v>
      </c>
      <c r="UDB57" s="27" t="e">
        <f>UDB56/Справочно!UDA$5*1000000</f>
        <v>#DIV/0!</v>
      </c>
      <c r="UDC57" s="27" t="e">
        <f>UDC56/Справочно!UDB$5*1000000</f>
        <v>#DIV/0!</v>
      </c>
      <c r="UDD57" s="27" t="e">
        <f>UDD56/Справочно!UDC$5*1000000</f>
        <v>#DIV/0!</v>
      </c>
      <c r="UDE57" s="27" t="e">
        <f>UDE56/Справочно!UDD$5*1000000</f>
        <v>#DIV/0!</v>
      </c>
      <c r="UDF57" s="27" t="e">
        <f>UDF56/Справочно!UDE$5*1000000</f>
        <v>#DIV/0!</v>
      </c>
      <c r="UDG57" s="27" t="e">
        <f>UDG56/Справочно!UDF$5*1000000</f>
        <v>#DIV/0!</v>
      </c>
      <c r="UDH57" s="27" t="e">
        <f>UDH56/Справочно!UDG$5*1000000</f>
        <v>#DIV/0!</v>
      </c>
      <c r="UDI57" s="27" t="e">
        <f>UDI56/Справочно!UDH$5*1000000</f>
        <v>#DIV/0!</v>
      </c>
      <c r="UDJ57" s="27" t="e">
        <f>UDJ56/Справочно!UDI$5*1000000</f>
        <v>#DIV/0!</v>
      </c>
      <c r="UDK57" s="27" t="e">
        <f>UDK56/Справочно!UDJ$5*1000000</f>
        <v>#DIV/0!</v>
      </c>
      <c r="UDL57" s="27" t="e">
        <f>UDL56/Справочно!UDK$5*1000000</f>
        <v>#DIV/0!</v>
      </c>
      <c r="UDM57" s="27" t="e">
        <f>UDM56/Справочно!UDL$5*1000000</f>
        <v>#DIV/0!</v>
      </c>
      <c r="UDN57" s="27" t="e">
        <f>UDN56/Справочно!UDM$5*1000000</f>
        <v>#DIV/0!</v>
      </c>
      <c r="UDO57" s="27" t="e">
        <f>UDO56/Справочно!UDN$5*1000000</f>
        <v>#DIV/0!</v>
      </c>
      <c r="UDP57" s="27" t="e">
        <f>UDP56/Справочно!UDO$5*1000000</f>
        <v>#DIV/0!</v>
      </c>
      <c r="UDQ57" s="27" t="e">
        <f>UDQ56/Справочно!UDP$5*1000000</f>
        <v>#DIV/0!</v>
      </c>
      <c r="UDR57" s="27" t="e">
        <f>UDR56/Справочно!UDQ$5*1000000</f>
        <v>#DIV/0!</v>
      </c>
      <c r="UDS57" s="27" t="e">
        <f>UDS56/Справочно!UDR$5*1000000</f>
        <v>#DIV/0!</v>
      </c>
      <c r="UDT57" s="27" t="e">
        <f>UDT56/Справочно!UDS$5*1000000</f>
        <v>#DIV/0!</v>
      </c>
      <c r="UDU57" s="27" t="e">
        <f>UDU56/Справочно!UDT$5*1000000</f>
        <v>#DIV/0!</v>
      </c>
      <c r="UDV57" s="27" t="e">
        <f>UDV56/Справочно!UDU$5*1000000</f>
        <v>#DIV/0!</v>
      </c>
      <c r="UDW57" s="27" t="e">
        <f>UDW56/Справочно!UDV$5*1000000</f>
        <v>#DIV/0!</v>
      </c>
      <c r="UDX57" s="27" t="e">
        <f>UDX56/Справочно!UDW$5*1000000</f>
        <v>#DIV/0!</v>
      </c>
      <c r="UDY57" s="27" t="e">
        <f>UDY56/Справочно!UDX$5*1000000</f>
        <v>#DIV/0!</v>
      </c>
      <c r="UDZ57" s="27" t="e">
        <f>UDZ56/Справочно!UDY$5*1000000</f>
        <v>#DIV/0!</v>
      </c>
      <c r="UEA57" s="27" t="e">
        <f>UEA56/Справочно!UDZ$5*1000000</f>
        <v>#DIV/0!</v>
      </c>
      <c r="UEB57" s="27" t="e">
        <f>UEB56/Справочно!UEA$5*1000000</f>
        <v>#DIV/0!</v>
      </c>
      <c r="UEC57" s="27" t="e">
        <f>UEC56/Справочно!UEB$5*1000000</f>
        <v>#DIV/0!</v>
      </c>
      <c r="UED57" s="27" t="e">
        <f>UED56/Справочно!UEC$5*1000000</f>
        <v>#DIV/0!</v>
      </c>
      <c r="UEE57" s="27" t="e">
        <f>UEE56/Справочно!UED$5*1000000</f>
        <v>#DIV/0!</v>
      </c>
      <c r="UEF57" s="27" t="e">
        <f>UEF56/Справочно!UEE$5*1000000</f>
        <v>#DIV/0!</v>
      </c>
      <c r="UEG57" s="27" t="e">
        <f>UEG56/Справочно!UEF$5*1000000</f>
        <v>#DIV/0!</v>
      </c>
      <c r="UEH57" s="27" t="e">
        <f>UEH56/Справочно!UEG$5*1000000</f>
        <v>#DIV/0!</v>
      </c>
      <c r="UEI57" s="27" t="e">
        <f>UEI56/Справочно!UEH$5*1000000</f>
        <v>#DIV/0!</v>
      </c>
      <c r="UEJ57" s="27" t="e">
        <f>UEJ56/Справочно!UEI$5*1000000</f>
        <v>#DIV/0!</v>
      </c>
      <c r="UEK57" s="27" t="e">
        <f>UEK56/Справочно!UEJ$5*1000000</f>
        <v>#DIV/0!</v>
      </c>
      <c r="UEL57" s="27" t="e">
        <f>UEL56/Справочно!UEK$5*1000000</f>
        <v>#DIV/0!</v>
      </c>
      <c r="UEM57" s="27" t="e">
        <f>UEM56/Справочно!UEL$5*1000000</f>
        <v>#DIV/0!</v>
      </c>
      <c r="UEN57" s="27" t="e">
        <f>UEN56/Справочно!UEM$5*1000000</f>
        <v>#DIV/0!</v>
      </c>
      <c r="UEO57" s="27" t="e">
        <f>UEO56/Справочно!UEN$5*1000000</f>
        <v>#DIV/0!</v>
      </c>
      <c r="UEP57" s="27" t="e">
        <f>UEP56/Справочно!UEO$5*1000000</f>
        <v>#DIV/0!</v>
      </c>
      <c r="UEQ57" s="27" t="e">
        <f>UEQ56/Справочно!UEP$5*1000000</f>
        <v>#DIV/0!</v>
      </c>
      <c r="UER57" s="27" t="e">
        <f>UER56/Справочно!UEQ$5*1000000</f>
        <v>#DIV/0!</v>
      </c>
      <c r="UES57" s="27" t="e">
        <f>UES56/Справочно!UER$5*1000000</f>
        <v>#DIV/0!</v>
      </c>
      <c r="UET57" s="27" t="e">
        <f>UET56/Справочно!UES$5*1000000</f>
        <v>#DIV/0!</v>
      </c>
      <c r="UEU57" s="27" t="e">
        <f>UEU56/Справочно!UET$5*1000000</f>
        <v>#DIV/0!</v>
      </c>
      <c r="UEV57" s="27" t="e">
        <f>UEV56/Справочно!UEU$5*1000000</f>
        <v>#DIV/0!</v>
      </c>
      <c r="UEW57" s="27" t="e">
        <f>UEW56/Справочно!UEV$5*1000000</f>
        <v>#DIV/0!</v>
      </c>
      <c r="UEX57" s="27" t="e">
        <f>UEX56/Справочно!UEW$5*1000000</f>
        <v>#DIV/0!</v>
      </c>
      <c r="UEY57" s="27" t="e">
        <f>UEY56/Справочно!UEX$5*1000000</f>
        <v>#DIV/0!</v>
      </c>
      <c r="UEZ57" s="27" t="e">
        <f>UEZ56/Справочно!UEY$5*1000000</f>
        <v>#DIV/0!</v>
      </c>
      <c r="UFA57" s="27" t="e">
        <f>UFA56/Справочно!UEZ$5*1000000</f>
        <v>#DIV/0!</v>
      </c>
      <c r="UFB57" s="27" t="e">
        <f>UFB56/Справочно!UFA$5*1000000</f>
        <v>#DIV/0!</v>
      </c>
      <c r="UFC57" s="27" t="e">
        <f>UFC56/Справочно!UFB$5*1000000</f>
        <v>#DIV/0!</v>
      </c>
      <c r="UFD57" s="27" t="e">
        <f>UFD56/Справочно!UFC$5*1000000</f>
        <v>#DIV/0!</v>
      </c>
      <c r="UFE57" s="27" t="e">
        <f>UFE56/Справочно!UFD$5*1000000</f>
        <v>#DIV/0!</v>
      </c>
      <c r="UFF57" s="27" t="e">
        <f>UFF56/Справочно!UFE$5*1000000</f>
        <v>#DIV/0!</v>
      </c>
      <c r="UFG57" s="27" t="e">
        <f>UFG56/Справочно!UFF$5*1000000</f>
        <v>#DIV/0!</v>
      </c>
      <c r="UFH57" s="27" t="e">
        <f>UFH56/Справочно!UFG$5*1000000</f>
        <v>#DIV/0!</v>
      </c>
      <c r="UFI57" s="27" t="e">
        <f>UFI56/Справочно!UFH$5*1000000</f>
        <v>#DIV/0!</v>
      </c>
      <c r="UFJ57" s="27" t="e">
        <f>UFJ56/Справочно!UFI$5*1000000</f>
        <v>#DIV/0!</v>
      </c>
      <c r="UFK57" s="27" t="e">
        <f>UFK56/Справочно!UFJ$5*1000000</f>
        <v>#DIV/0!</v>
      </c>
      <c r="UFL57" s="27" t="e">
        <f>UFL56/Справочно!UFK$5*1000000</f>
        <v>#DIV/0!</v>
      </c>
      <c r="UFM57" s="27" t="e">
        <f>UFM56/Справочно!UFL$5*1000000</f>
        <v>#DIV/0!</v>
      </c>
      <c r="UFN57" s="27" t="e">
        <f>UFN56/Справочно!UFM$5*1000000</f>
        <v>#DIV/0!</v>
      </c>
      <c r="UFO57" s="27" t="e">
        <f>UFO56/Справочно!UFN$5*1000000</f>
        <v>#DIV/0!</v>
      </c>
      <c r="UFP57" s="27" t="e">
        <f>UFP56/Справочно!UFO$5*1000000</f>
        <v>#DIV/0!</v>
      </c>
      <c r="UFQ57" s="27" t="e">
        <f>UFQ56/Справочно!UFP$5*1000000</f>
        <v>#DIV/0!</v>
      </c>
      <c r="UFR57" s="27" t="e">
        <f>UFR56/Справочно!UFQ$5*1000000</f>
        <v>#DIV/0!</v>
      </c>
      <c r="UFS57" s="27" t="e">
        <f>UFS56/Справочно!UFR$5*1000000</f>
        <v>#DIV/0!</v>
      </c>
      <c r="UFT57" s="27" t="e">
        <f>UFT56/Справочно!UFS$5*1000000</f>
        <v>#DIV/0!</v>
      </c>
      <c r="UFU57" s="27" t="e">
        <f>UFU56/Справочно!UFT$5*1000000</f>
        <v>#DIV/0!</v>
      </c>
      <c r="UFV57" s="27" t="e">
        <f>UFV56/Справочно!UFU$5*1000000</f>
        <v>#DIV/0!</v>
      </c>
      <c r="UFW57" s="27" t="e">
        <f>UFW56/Справочно!UFV$5*1000000</f>
        <v>#DIV/0!</v>
      </c>
      <c r="UFX57" s="27" t="e">
        <f>UFX56/Справочно!UFW$5*1000000</f>
        <v>#DIV/0!</v>
      </c>
      <c r="UFY57" s="27" t="e">
        <f>UFY56/Справочно!UFX$5*1000000</f>
        <v>#DIV/0!</v>
      </c>
      <c r="UFZ57" s="27" t="e">
        <f>UFZ56/Справочно!UFY$5*1000000</f>
        <v>#DIV/0!</v>
      </c>
      <c r="UGA57" s="27" t="e">
        <f>UGA56/Справочно!UFZ$5*1000000</f>
        <v>#DIV/0!</v>
      </c>
      <c r="UGB57" s="27" t="e">
        <f>UGB56/Справочно!UGA$5*1000000</f>
        <v>#DIV/0!</v>
      </c>
      <c r="UGC57" s="27" t="e">
        <f>UGC56/Справочно!UGB$5*1000000</f>
        <v>#DIV/0!</v>
      </c>
      <c r="UGD57" s="27" t="e">
        <f>UGD56/Справочно!UGC$5*1000000</f>
        <v>#DIV/0!</v>
      </c>
      <c r="UGE57" s="27" t="e">
        <f>UGE56/Справочно!UGD$5*1000000</f>
        <v>#DIV/0!</v>
      </c>
      <c r="UGF57" s="27" t="e">
        <f>UGF56/Справочно!UGE$5*1000000</f>
        <v>#DIV/0!</v>
      </c>
      <c r="UGG57" s="27" t="e">
        <f>UGG56/Справочно!UGF$5*1000000</f>
        <v>#DIV/0!</v>
      </c>
      <c r="UGH57" s="27" t="e">
        <f>UGH56/Справочно!UGG$5*1000000</f>
        <v>#DIV/0!</v>
      </c>
      <c r="UGI57" s="27" t="e">
        <f>UGI56/Справочно!UGH$5*1000000</f>
        <v>#DIV/0!</v>
      </c>
      <c r="UGJ57" s="27" t="e">
        <f>UGJ56/Справочно!UGI$5*1000000</f>
        <v>#DIV/0!</v>
      </c>
      <c r="UGK57" s="27" t="e">
        <f>UGK56/Справочно!UGJ$5*1000000</f>
        <v>#DIV/0!</v>
      </c>
      <c r="UGL57" s="27" t="e">
        <f>UGL56/Справочно!UGK$5*1000000</f>
        <v>#DIV/0!</v>
      </c>
      <c r="UGM57" s="27" t="e">
        <f>UGM56/Справочно!UGL$5*1000000</f>
        <v>#DIV/0!</v>
      </c>
      <c r="UGN57" s="27" t="e">
        <f>UGN56/Справочно!UGM$5*1000000</f>
        <v>#DIV/0!</v>
      </c>
      <c r="UGO57" s="27" t="e">
        <f>UGO56/Справочно!UGN$5*1000000</f>
        <v>#DIV/0!</v>
      </c>
      <c r="UGP57" s="27" t="e">
        <f>UGP56/Справочно!UGO$5*1000000</f>
        <v>#DIV/0!</v>
      </c>
      <c r="UGQ57" s="27" t="e">
        <f>UGQ56/Справочно!UGP$5*1000000</f>
        <v>#DIV/0!</v>
      </c>
      <c r="UGR57" s="27" t="e">
        <f>UGR56/Справочно!UGQ$5*1000000</f>
        <v>#DIV/0!</v>
      </c>
      <c r="UGS57" s="27" t="e">
        <f>UGS56/Справочно!UGR$5*1000000</f>
        <v>#DIV/0!</v>
      </c>
      <c r="UGT57" s="27" t="e">
        <f>UGT56/Справочно!UGS$5*1000000</f>
        <v>#DIV/0!</v>
      </c>
      <c r="UGU57" s="27" t="e">
        <f>UGU56/Справочно!UGT$5*1000000</f>
        <v>#DIV/0!</v>
      </c>
      <c r="UGV57" s="27" t="e">
        <f>UGV56/Справочно!UGU$5*1000000</f>
        <v>#DIV/0!</v>
      </c>
      <c r="UGW57" s="27" t="e">
        <f>UGW56/Справочно!UGV$5*1000000</f>
        <v>#DIV/0!</v>
      </c>
      <c r="UGX57" s="27" t="e">
        <f>UGX56/Справочно!UGW$5*1000000</f>
        <v>#DIV/0!</v>
      </c>
      <c r="UGY57" s="27" t="e">
        <f>UGY56/Справочно!UGX$5*1000000</f>
        <v>#DIV/0!</v>
      </c>
      <c r="UGZ57" s="27" t="e">
        <f>UGZ56/Справочно!UGY$5*1000000</f>
        <v>#DIV/0!</v>
      </c>
      <c r="UHA57" s="27" t="e">
        <f>UHA56/Справочно!UGZ$5*1000000</f>
        <v>#DIV/0!</v>
      </c>
      <c r="UHB57" s="27" t="e">
        <f>UHB56/Справочно!UHA$5*1000000</f>
        <v>#DIV/0!</v>
      </c>
      <c r="UHC57" s="27" t="e">
        <f>UHC56/Справочно!UHB$5*1000000</f>
        <v>#DIV/0!</v>
      </c>
      <c r="UHD57" s="27" t="e">
        <f>UHD56/Справочно!UHC$5*1000000</f>
        <v>#DIV/0!</v>
      </c>
      <c r="UHE57" s="27" t="e">
        <f>UHE56/Справочно!UHD$5*1000000</f>
        <v>#DIV/0!</v>
      </c>
      <c r="UHF57" s="27" t="e">
        <f>UHF56/Справочно!UHE$5*1000000</f>
        <v>#DIV/0!</v>
      </c>
      <c r="UHG57" s="27" t="e">
        <f>UHG56/Справочно!UHF$5*1000000</f>
        <v>#DIV/0!</v>
      </c>
      <c r="UHH57" s="27" t="e">
        <f>UHH56/Справочно!UHG$5*1000000</f>
        <v>#DIV/0!</v>
      </c>
      <c r="UHI57" s="27" t="e">
        <f>UHI56/Справочно!UHH$5*1000000</f>
        <v>#DIV/0!</v>
      </c>
      <c r="UHJ57" s="27" t="e">
        <f>UHJ56/Справочно!UHI$5*1000000</f>
        <v>#DIV/0!</v>
      </c>
      <c r="UHK57" s="27" t="e">
        <f>UHK56/Справочно!UHJ$5*1000000</f>
        <v>#DIV/0!</v>
      </c>
      <c r="UHL57" s="27" t="e">
        <f>UHL56/Справочно!UHK$5*1000000</f>
        <v>#DIV/0!</v>
      </c>
      <c r="UHM57" s="27" t="e">
        <f>UHM56/Справочно!UHL$5*1000000</f>
        <v>#DIV/0!</v>
      </c>
      <c r="UHN57" s="27" t="e">
        <f>UHN56/Справочно!UHM$5*1000000</f>
        <v>#DIV/0!</v>
      </c>
      <c r="UHO57" s="27" t="e">
        <f>UHO56/Справочно!UHN$5*1000000</f>
        <v>#DIV/0!</v>
      </c>
      <c r="UHP57" s="27" t="e">
        <f>UHP56/Справочно!UHO$5*1000000</f>
        <v>#DIV/0!</v>
      </c>
      <c r="UHQ57" s="27" t="e">
        <f>UHQ56/Справочно!UHP$5*1000000</f>
        <v>#DIV/0!</v>
      </c>
      <c r="UHR57" s="27" t="e">
        <f>UHR56/Справочно!UHQ$5*1000000</f>
        <v>#DIV/0!</v>
      </c>
      <c r="UHS57" s="27" t="e">
        <f>UHS56/Справочно!UHR$5*1000000</f>
        <v>#DIV/0!</v>
      </c>
      <c r="UHT57" s="27" t="e">
        <f>UHT56/Справочно!UHS$5*1000000</f>
        <v>#DIV/0!</v>
      </c>
      <c r="UHU57" s="27" t="e">
        <f>UHU56/Справочно!UHT$5*1000000</f>
        <v>#DIV/0!</v>
      </c>
      <c r="UHV57" s="27" t="e">
        <f>UHV56/Справочно!UHU$5*1000000</f>
        <v>#DIV/0!</v>
      </c>
      <c r="UHW57" s="27" t="e">
        <f>UHW56/Справочно!UHV$5*1000000</f>
        <v>#DIV/0!</v>
      </c>
      <c r="UHX57" s="27" t="e">
        <f>UHX56/Справочно!UHW$5*1000000</f>
        <v>#DIV/0!</v>
      </c>
      <c r="UHY57" s="27" t="e">
        <f>UHY56/Справочно!UHX$5*1000000</f>
        <v>#DIV/0!</v>
      </c>
      <c r="UHZ57" s="27" t="e">
        <f>UHZ56/Справочно!UHY$5*1000000</f>
        <v>#DIV/0!</v>
      </c>
      <c r="UIA57" s="27" t="e">
        <f>UIA56/Справочно!UHZ$5*1000000</f>
        <v>#DIV/0!</v>
      </c>
      <c r="UIB57" s="27" t="e">
        <f>UIB56/Справочно!UIA$5*1000000</f>
        <v>#DIV/0!</v>
      </c>
      <c r="UIC57" s="27" t="e">
        <f>UIC56/Справочно!UIB$5*1000000</f>
        <v>#DIV/0!</v>
      </c>
      <c r="UID57" s="27" t="e">
        <f>UID56/Справочно!UIC$5*1000000</f>
        <v>#DIV/0!</v>
      </c>
      <c r="UIE57" s="27" t="e">
        <f>UIE56/Справочно!UID$5*1000000</f>
        <v>#DIV/0!</v>
      </c>
      <c r="UIF57" s="27" t="e">
        <f>UIF56/Справочно!UIE$5*1000000</f>
        <v>#DIV/0!</v>
      </c>
      <c r="UIG57" s="27" t="e">
        <f>UIG56/Справочно!UIF$5*1000000</f>
        <v>#DIV/0!</v>
      </c>
      <c r="UIH57" s="27" t="e">
        <f>UIH56/Справочно!UIG$5*1000000</f>
        <v>#DIV/0!</v>
      </c>
      <c r="UII57" s="27" t="e">
        <f>UII56/Справочно!UIH$5*1000000</f>
        <v>#DIV/0!</v>
      </c>
      <c r="UIJ57" s="27" t="e">
        <f>UIJ56/Справочно!UII$5*1000000</f>
        <v>#DIV/0!</v>
      </c>
      <c r="UIK57" s="27" t="e">
        <f>UIK56/Справочно!UIJ$5*1000000</f>
        <v>#DIV/0!</v>
      </c>
      <c r="UIL57" s="27" t="e">
        <f>UIL56/Справочно!UIK$5*1000000</f>
        <v>#DIV/0!</v>
      </c>
      <c r="UIM57" s="27" t="e">
        <f>UIM56/Справочно!UIL$5*1000000</f>
        <v>#DIV/0!</v>
      </c>
      <c r="UIN57" s="27" t="e">
        <f>UIN56/Справочно!UIM$5*1000000</f>
        <v>#DIV/0!</v>
      </c>
      <c r="UIO57" s="27" t="e">
        <f>UIO56/Справочно!UIN$5*1000000</f>
        <v>#DIV/0!</v>
      </c>
      <c r="UIP57" s="27" t="e">
        <f>UIP56/Справочно!UIO$5*1000000</f>
        <v>#DIV/0!</v>
      </c>
      <c r="UIQ57" s="27" t="e">
        <f>UIQ56/Справочно!UIP$5*1000000</f>
        <v>#DIV/0!</v>
      </c>
      <c r="UIR57" s="27" t="e">
        <f>UIR56/Справочно!UIQ$5*1000000</f>
        <v>#DIV/0!</v>
      </c>
      <c r="UIS57" s="27" t="e">
        <f>UIS56/Справочно!UIR$5*1000000</f>
        <v>#DIV/0!</v>
      </c>
      <c r="UIT57" s="27" t="e">
        <f>UIT56/Справочно!UIS$5*1000000</f>
        <v>#DIV/0!</v>
      </c>
      <c r="UIU57" s="27" t="e">
        <f>UIU56/Справочно!UIT$5*1000000</f>
        <v>#DIV/0!</v>
      </c>
      <c r="UIV57" s="27" t="e">
        <f>UIV56/Справочно!UIU$5*1000000</f>
        <v>#DIV/0!</v>
      </c>
      <c r="UIW57" s="27" t="e">
        <f>UIW56/Справочно!UIV$5*1000000</f>
        <v>#DIV/0!</v>
      </c>
      <c r="UIX57" s="27" t="e">
        <f>UIX56/Справочно!UIW$5*1000000</f>
        <v>#DIV/0!</v>
      </c>
      <c r="UIY57" s="27" t="e">
        <f>UIY56/Справочно!UIX$5*1000000</f>
        <v>#DIV/0!</v>
      </c>
      <c r="UIZ57" s="27" t="e">
        <f>UIZ56/Справочно!UIY$5*1000000</f>
        <v>#DIV/0!</v>
      </c>
      <c r="UJA57" s="27" t="e">
        <f>UJA56/Справочно!UIZ$5*1000000</f>
        <v>#DIV/0!</v>
      </c>
      <c r="UJB57" s="27" t="e">
        <f>UJB56/Справочно!UJA$5*1000000</f>
        <v>#DIV/0!</v>
      </c>
      <c r="UJC57" s="27" t="e">
        <f>UJC56/Справочно!UJB$5*1000000</f>
        <v>#DIV/0!</v>
      </c>
      <c r="UJD57" s="27" t="e">
        <f>UJD56/Справочно!UJC$5*1000000</f>
        <v>#DIV/0!</v>
      </c>
      <c r="UJE57" s="27" t="e">
        <f>UJE56/Справочно!UJD$5*1000000</f>
        <v>#DIV/0!</v>
      </c>
      <c r="UJF57" s="27" t="e">
        <f>UJF56/Справочно!UJE$5*1000000</f>
        <v>#DIV/0!</v>
      </c>
      <c r="UJG57" s="27" t="e">
        <f>UJG56/Справочно!UJF$5*1000000</f>
        <v>#DIV/0!</v>
      </c>
      <c r="UJH57" s="27" t="e">
        <f>UJH56/Справочно!UJG$5*1000000</f>
        <v>#DIV/0!</v>
      </c>
      <c r="UJI57" s="27" t="e">
        <f>UJI56/Справочно!UJH$5*1000000</f>
        <v>#DIV/0!</v>
      </c>
      <c r="UJJ57" s="27" t="e">
        <f>UJJ56/Справочно!UJI$5*1000000</f>
        <v>#DIV/0!</v>
      </c>
      <c r="UJK57" s="27" t="e">
        <f>UJK56/Справочно!UJJ$5*1000000</f>
        <v>#DIV/0!</v>
      </c>
      <c r="UJL57" s="27" t="e">
        <f>UJL56/Справочно!UJK$5*1000000</f>
        <v>#DIV/0!</v>
      </c>
      <c r="UJM57" s="27" t="e">
        <f>UJM56/Справочно!UJL$5*1000000</f>
        <v>#DIV/0!</v>
      </c>
      <c r="UJN57" s="27" t="e">
        <f>UJN56/Справочно!UJM$5*1000000</f>
        <v>#DIV/0!</v>
      </c>
      <c r="UJO57" s="27" t="e">
        <f>UJO56/Справочно!UJN$5*1000000</f>
        <v>#DIV/0!</v>
      </c>
      <c r="UJP57" s="27" t="e">
        <f>UJP56/Справочно!UJO$5*1000000</f>
        <v>#DIV/0!</v>
      </c>
      <c r="UJQ57" s="27" t="e">
        <f>UJQ56/Справочно!UJP$5*1000000</f>
        <v>#DIV/0!</v>
      </c>
      <c r="UJR57" s="27" t="e">
        <f>UJR56/Справочно!UJQ$5*1000000</f>
        <v>#DIV/0!</v>
      </c>
      <c r="UJS57" s="27" t="e">
        <f>UJS56/Справочно!UJR$5*1000000</f>
        <v>#DIV/0!</v>
      </c>
      <c r="UJT57" s="27" t="e">
        <f>UJT56/Справочно!UJS$5*1000000</f>
        <v>#DIV/0!</v>
      </c>
      <c r="UJU57" s="27" t="e">
        <f>UJU56/Справочно!UJT$5*1000000</f>
        <v>#DIV/0!</v>
      </c>
      <c r="UJV57" s="27" t="e">
        <f>UJV56/Справочно!UJU$5*1000000</f>
        <v>#DIV/0!</v>
      </c>
      <c r="UJW57" s="27" t="e">
        <f>UJW56/Справочно!UJV$5*1000000</f>
        <v>#DIV/0!</v>
      </c>
      <c r="UJX57" s="27" t="e">
        <f>UJX56/Справочно!UJW$5*1000000</f>
        <v>#DIV/0!</v>
      </c>
      <c r="UJY57" s="27" t="e">
        <f>UJY56/Справочно!UJX$5*1000000</f>
        <v>#DIV/0!</v>
      </c>
      <c r="UJZ57" s="27" t="e">
        <f>UJZ56/Справочно!UJY$5*1000000</f>
        <v>#DIV/0!</v>
      </c>
      <c r="UKA57" s="27" t="e">
        <f>UKA56/Справочно!UJZ$5*1000000</f>
        <v>#DIV/0!</v>
      </c>
      <c r="UKB57" s="27" t="e">
        <f>UKB56/Справочно!UKA$5*1000000</f>
        <v>#DIV/0!</v>
      </c>
      <c r="UKC57" s="27" t="e">
        <f>UKC56/Справочно!UKB$5*1000000</f>
        <v>#DIV/0!</v>
      </c>
      <c r="UKD57" s="27" t="e">
        <f>UKD56/Справочно!UKC$5*1000000</f>
        <v>#DIV/0!</v>
      </c>
      <c r="UKE57" s="27" t="e">
        <f>UKE56/Справочно!UKD$5*1000000</f>
        <v>#DIV/0!</v>
      </c>
      <c r="UKF57" s="27" t="e">
        <f>UKF56/Справочно!UKE$5*1000000</f>
        <v>#DIV/0!</v>
      </c>
      <c r="UKG57" s="27" t="e">
        <f>UKG56/Справочно!UKF$5*1000000</f>
        <v>#DIV/0!</v>
      </c>
      <c r="UKH57" s="27" t="e">
        <f>UKH56/Справочно!UKG$5*1000000</f>
        <v>#DIV/0!</v>
      </c>
      <c r="UKI57" s="27" t="e">
        <f>UKI56/Справочно!UKH$5*1000000</f>
        <v>#DIV/0!</v>
      </c>
      <c r="UKJ57" s="27" t="e">
        <f>UKJ56/Справочно!UKI$5*1000000</f>
        <v>#DIV/0!</v>
      </c>
      <c r="UKK57" s="27" t="e">
        <f>UKK56/Справочно!UKJ$5*1000000</f>
        <v>#DIV/0!</v>
      </c>
      <c r="UKL57" s="27" t="e">
        <f>UKL56/Справочно!UKK$5*1000000</f>
        <v>#DIV/0!</v>
      </c>
      <c r="UKM57" s="27" t="e">
        <f>UKM56/Справочно!UKL$5*1000000</f>
        <v>#DIV/0!</v>
      </c>
      <c r="UKN57" s="27" t="e">
        <f>UKN56/Справочно!UKM$5*1000000</f>
        <v>#DIV/0!</v>
      </c>
      <c r="UKO57" s="27" t="e">
        <f>UKO56/Справочно!UKN$5*1000000</f>
        <v>#DIV/0!</v>
      </c>
      <c r="UKP57" s="27" t="e">
        <f>UKP56/Справочно!UKO$5*1000000</f>
        <v>#DIV/0!</v>
      </c>
      <c r="UKQ57" s="27" t="e">
        <f>UKQ56/Справочно!UKP$5*1000000</f>
        <v>#DIV/0!</v>
      </c>
      <c r="UKR57" s="27" t="e">
        <f>UKR56/Справочно!UKQ$5*1000000</f>
        <v>#DIV/0!</v>
      </c>
      <c r="UKS57" s="27" t="e">
        <f>UKS56/Справочно!UKR$5*1000000</f>
        <v>#DIV/0!</v>
      </c>
      <c r="UKT57" s="27" t="e">
        <f>UKT56/Справочно!UKS$5*1000000</f>
        <v>#DIV/0!</v>
      </c>
      <c r="UKU57" s="27" t="e">
        <f>UKU56/Справочно!UKT$5*1000000</f>
        <v>#DIV/0!</v>
      </c>
      <c r="UKV57" s="27" t="e">
        <f>UKV56/Справочно!UKU$5*1000000</f>
        <v>#DIV/0!</v>
      </c>
      <c r="UKW57" s="27" t="e">
        <f>UKW56/Справочно!UKV$5*1000000</f>
        <v>#DIV/0!</v>
      </c>
      <c r="UKX57" s="27" t="e">
        <f>UKX56/Справочно!UKW$5*1000000</f>
        <v>#DIV/0!</v>
      </c>
      <c r="UKY57" s="27" t="e">
        <f>UKY56/Справочно!UKX$5*1000000</f>
        <v>#DIV/0!</v>
      </c>
      <c r="UKZ57" s="27" t="e">
        <f>UKZ56/Справочно!UKY$5*1000000</f>
        <v>#DIV/0!</v>
      </c>
      <c r="ULA57" s="27" t="e">
        <f>ULA56/Справочно!UKZ$5*1000000</f>
        <v>#DIV/0!</v>
      </c>
      <c r="ULB57" s="27" t="e">
        <f>ULB56/Справочно!ULA$5*1000000</f>
        <v>#DIV/0!</v>
      </c>
      <c r="ULC57" s="27" t="e">
        <f>ULC56/Справочно!ULB$5*1000000</f>
        <v>#DIV/0!</v>
      </c>
      <c r="ULD57" s="27" t="e">
        <f>ULD56/Справочно!ULC$5*1000000</f>
        <v>#DIV/0!</v>
      </c>
      <c r="ULE57" s="27" t="e">
        <f>ULE56/Справочно!ULD$5*1000000</f>
        <v>#DIV/0!</v>
      </c>
      <c r="ULF57" s="27" t="e">
        <f>ULF56/Справочно!ULE$5*1000000</f>
        <v>#DIV/0!</v>
      </c>
      <c r="ULG57" s="27" t="e">
        <f>ULG56/Справочно!ULF$5*1000000</f>
        <v>#DIV/0!</v>
      </c>
      <c r="ULH57" s="27" t="e">
        <f>ULH56/Справочно!ULG$5*1000000</f>
        <v>#DIV/0!</v>
      </c>
      <c r="ULI57" s="27" t="e">
        <f>ULI56/Справочно!ULH$5*1000000</f>
        <v>#DIV/0!</v>
      </c>
      <c r="ULJ57" s="27" t="e">
        <f>ULJ56/Справочно!ULI$5*1000000</f>
        <v>#DIV/0!</v>
      </c>
      <c r="ULK57" s="27" t="e">
        <f>ULK56/Справочно!ULJ$5*1000000</f>
        <v>#DIV/0!</v>
      </c>
      <c r="ULL57" s="27" t="e">
        <f>ULL56/Справочно!ULK$5*1000000</f>
        <v>#DIV/0!</v>
      </c>
      <c r="ULM57" s="27" t="e">
        <f>ULM56/Справочно!ULL$5*1000000</f>
        <v>#DIV/0!</v>
      </c>
      <c r="ULN57" s="27" t="e">
        <f>ULN56/Справочно!ULM$5*1000000</f>
        <v>#DIV/0!</v>
      </c>
      <c r="ULO57" s="27" t="e">
        <f>ULO56/Справочно!ULN$5*1000000</f>
        <v>#DIV/0!</v>
      </c>
      <c r="ULP57" s="27" t="e">
        <f>ULP56/Справочно!ULO$5*1000000</f>
        <v>#DIV/0!</v>
      </c>
      <c r="ULQ57" s="27" t="e">
        <f>ULQ56/Справочно!ULP$5*1000000</f>
        <v>#DIV/0!</v>
      </c>
      <c r="ULR57" s="27" t="e">
        <f>ULR56/Справочно!ULQ$5*1000000</f>
        <v>#DIV/0!</v>
      </c>
      <c r="ULS57" s="27" t="e">
        <f>ULS56/Справочно!ULR$5*1000000</f>
        <v>#DIV/0!</v>
      </c>
      <c r="ULT57" s="27" t="e">
        <f>ULT56/Справочно!ULS$5*1000000</f>
        <v>#DIV/0!</v>
      </c>
      <c r="ULU57" s="27" t="e">
        <f>ULU56/Справочно!ULT$5*1000000</f>
        <v>#DIV/0!</v>
      </c>
      <c r="ULV57" s="27" t="e">
        <f>ULV56/Справочно!ULU$5*1000000</f>
        <v>#DIV/0!</v>
      </c>
      <c r="ULW57" s="27" t="e">
        <f>ULW56/Справочно!ULV$5*1000000</f>
        <v>#DIV/0!</v>
      </c>
      <c r="ULX57" s="27" t="e">
        <f>ULX56/Справочно!ULW$5*1000000</f>
        <v>#DIV/0!</v>
      </c>
      <c r="ULY57" s="27" t="e">
        <f>ULY56/Справочно!ULX$5*1000000</f>
        <v>#DIV/0!</v>
      </c>
      <c r="ULZ57" s="27" t="e">
        <f>ULZ56/Справочно!ULY$5*1000000</f>
        <v>#DIV/0!</v>
      </c>
      <c r="UMA57" s="27" t="e">
        <f>UMA56/Справочно!ULZ$5*1000000</f>
        <v>#DIV/0!</v>
      </c>
      <c r="UMB57" s="27" t="e">
        <f>UMB56/Справочно!UMA$5*1000000</f>
        <v>#DIV/0!</v>
      </c>
      <c r="UMC57" s="27" t="e">
        <f>UMC56/Справочно!UMB$5*1000000</f>
        <v>#DIV/0!</v>
      </c>
      <c r="UMD57" s="27" t="e">
        <f>UMD56/Справочно!UMC$5*1000000</f>
        <v>#DIV/0!</v>
      </c>
      <c r="UME57" s="27" t="e">
        <f>UME56/Справочно!UMD$5*1000000</f>
        <v>#DIV/0!</v>
      </c>
      <c r="UMF57" s="27" t="e">
        <f>UMF56/Справочно!UME$5*1000000</f>
        <v>#DIV/0!</v>
      </c>
      <c r="UMG57" s="27" t="e">
        <f>UMG56/Справочно!UMF$5*1000000</f>
        <v>#DIV/0!</v>
      </c>
      <c r="UMH57" s="27" t="e">
        <f>UMH56/Справочно!UMG$5*1000000</f>
        <v>#DIV/0!</v>
      </c>
      <c r="UMI57" s="27" t="e">
        <f>UMI56/Справочно!UMH$5*1000000</f>
        <v>#DIV/0!</v>
      </c>
      <c r="UMJ57" s="27" t="e">
        <f>UMJ56/Справочно!UMI$5*1000000</f>
        <v>#DIV/0!</v>
      </c>
      <c r="UMK57" s="27" t="e">
        <f>UMK56/Справочно!UMJ$5*1000000</f>
        <v>#DIV/0!</v>
      </c>
      <c r="UML57" s="27" t="e">
        <f>UML56/Справочно!UMK$5*1000000</f>
        <v>#DIV/0!</v>
      </c>
      <c r="UMM57" s="27" t="e">
        <f>UMM56/Справочно!UML$5*1000000</f>
        <v>#DIV/0!</v>
      </c>
      <c r="UMN57" s="27" t="e">
        <f>UMN56/Справочно!UMM$5*1000000</f>
        <v>#DIV/0!</v>
      </c>
      <c r="UMO57" s="27" t="e">
        <f>UMO56/Справочно!UMN$5*1000000</f>
        <v>#DIV/0!</v>
      </c>
      <c r="UMP57" s="27" t="e">
        <f>UMP56/Справочно!UMO$5*1000000</f>
        <v>#DIV/0!</v>
      </c>
      <c r="UMQ57" s="27" t="e">
        <f>UMQ56/Справочно!UMP$5*1000000</f>
        <v>#DIV/0!</v>
      </c>
      <c r="UMR57" s="27" t="e">
        <f>UMR56/Справочно!UMQ$5*1000000</f>
        <v>#DIV/0!</v>
      </c>
      <c r="UMS57" s="27" t="e">
        <f>UMS56/Справочно!UMR$5*1000000</f>
        <v>#DIV/0!</v>
      </c>
      <c r="UMT57" s="27" t="e">
        <f>UMT56/Справочно!UMS$5*1000000</f>
        <v>#DIV/0!</v>
      </c>
      <c r="UMU57" s="27" t="e">
        <f>UMU56/Справочно!UMT$5*1000000</f>
        <v>#DIV/0!</v>
      </c>
      <c r="UMV57" s="27" t="e">
        <f>UMV56/Справочно!UMU$5*1000000</f>
        <v>#DIV/0!</v>
      </c>
      <c r="UMW57" s="27" t="e">
        <f>UMW56/Справочно!UMV$5*1000000</f>
        <v>#DIV/0!</v>
      </c>
      <c r="UMX57" s="27" t="e">
        <f>UMX56/Справочно!UMW$5*1000000</f>
        <v>#DIV/0!</v>
      </c>
      <c r="UMY57" s="27" t="e">
        <f>UMY56/Справочно!UMX$5*1000000</f>
        <v>#DIV/0!</v>
      </c>
      <c r="UMZ57" s="27" t="e">
        <f>UMZ56/Справочно!UMY$5*1000000</f>
        <v>#DIV/0!</v>
      </c>
      <c r="UNA57" s="27" t="e">
        <f>UNA56/Справочно!UMZ$5*1000000</f>
        <v>#DIV/0!</v>
      </c>
      <c r="UNB57" s="27" t="e">
        <f>UNB56/Справочно!UNA$5*1000000</f>
        <v>#DIV/0!</v>
      </c>
      <c r="UNC57" s="27" t="e">
        <f>UNC56/Справочно!UNB$5*1000000</f>
        <v>#DIV/0!</v>
      </c>
      <c r="UND57" s="27" t="e">
        <f>UND56/Справочно!UNC$5*1000000</f>
        <v>#DIV/0!</v>
      </c>
      <c r="UNE57" s="27" t="e">
        <f>UNE56/Справочно!UND$5*1000000</f>
        <v>#DIV/0!</v>
      </c>
      <c r="UNF57" s="27" t="e">
        <f>UNF56/Справочно!UNE$5*1000000</f>
        <v>#DIV/0!</v>
      </c>
      <c r="UNG57" s="27" t="e">
        <f>UNG56/Справочно!UNF$5*1000000</f>
        <v>#DIV/0!</v>
      </c>
      <c r="UNH57" s="27" t="e">
        <f>UNH56/Справочно!UNG$5*1000000</f>
        <v>#DIV/0!</v>
      </c>
      <c r="UNI57" s="27" t="e">
        <f>UNI56/Справочно!UNH$5*1000000</f>
        <v>#DIV/0!</v>
      </c>
      <c r="UNJ57" s="27" t="e">
        <f>UNJ56/Справочно!UNI$5*1000000</f>
        <v>#DIV/0!</v>
      </c>
      <c r="UNK57" s="27" t="e">
        <f>UNK56/Справочно!UNJ$5*1000000</f>
        <v>#DIV/0!</v>
      </c>
      <c r="UNL57" s="27" t="e">
        <f>UNL56/Справочно!UNK$5*1000000</f>
        <v>#DIV/0!</v>
      </c>
      <c r="UNM57" s="27" t="e">
        <f>UNM56/Справочно!UNL$5*1000000</f>
        <v>#DIV/0!</v>
      </c>
      <c r="UNN57" s="27" t="e">
        <f>UNN56/Справочно!UNM$5*1000000</f>
        <v>#DIV/0!</v>
      </c>
      <c r="UNO57" s="27" t="e">
        <f>UNO56/Справочно!UNN$5*1000000</f>
        <v>#DIV/0!</v>
      </c>
      <c r="UNP57" s="27" t="e">
        <f>UNP56/Справочно!UNO$5*1000000</f>
        <v>#DIV/0!</v>
      </c>
      <c r="UNQ57" s="27" t="e">
        <f>UNQ56/Справочно!UNP$5*1000000</f>
        <v>#DIV/0!</v>
      </c>
      <c r="UNR57" s="27" t="e">
        <f>UNR56/Справочно!UNQ$5*1000000</f>
        <v>#DIV/0!</v>
      </c>
      <c r="UNS57" s="27" t="e">
        <f>UNS56/Справочно!UNR$5*1000000</f>
        <v>#DIV/0!</v>
      </c>
      <c r="UNT57" s="27" t="e">
        <f>UNT56/Справочно!UNS$5*1000000</f>
        <v>#DIV/0!</v>
      </c>
      <c r="UNU57" s="27" t="e">
        <f>UNU56/Справочно!UNT$5*1000000</f>
        <v>#DIV/0!</v>
      </c>
      <c r="UNV57" s="27" t="e">
        <f>UNV56/Справочно!UNU$5*1000000</f>
        <v>#DIV/0!</v>
      </c>
      <c r="UNW57" s="27" t="e">
        <f>UNW56/Справочно!UNV$5*1000000</f>
        <v>#DIV/0!</v>
      </c>
      <c r="UNX57" s="27" t="e">
        <f>UNX56/Справочно!UNW$5*1000000</f>
        <v>#DIV/0!</v>
      </c>
      <c r="UNY57" s="27" t="e">
        <f>UNY56/Справочно!UNX$5*1000000</f>
        <v>#DIV/0!</v>
      </c>
      <c r="UNZ57" s="27" t="e">
        <f>UNZ56/Справочно!UNY$5*1000000</f>
        <v>#DIV/0!</v>
      </c>
      <c r="UOA57" s="27" t="e">
        <f>UOA56/Справочно!UNZ$5*1000000</f>
        <v>#DIV/0!</v>
      </c>
      <c r="UOB57" s="27" t="e">
        <f>UOB56/Справочно!UOA$5*1000000</f>
        <v>#DIV/0!</v>
      </c>
      <c r="UOC57" s="27" t="e">
        <f>UOC56/Справочно!UOB$5*1000000</f>
        <v>#DIV/0!</v>
      </c>
      <c r="UOD57" s="27" t="e">
        <f>UOD56/Справочно!UOC$5*1000000</f>
        <v>#DIV/0!</v>
      </c>
      <c r="UOE57" s="27" t="e">
        <f>UOE56/Справочно!UOD$5*1000000</f>
        <v>#DIV/0!</v>
      </c>
      <c r="UOF57" s="27" t="e">
        <f>UOF56/Справочно!UOE$5*1000000</f>
        <v>#DIV/0!</v>
      </c>
      <c r="UOG57" s="27" t="e">
        <f>UOG56/Справочно!UOF$5*1000000</f>
        <v>#DIV/0!</v>
      </c>
      <c r="UOH57" s="27" t="e">
        <f>UOH56/Справочно!UOG$5*1000000</f>
        <v>#DIV/0!</v>
      </c>
      <c r="UOI57" s="27" t="e">
        <f>UOI56/Справочно!UOH$5*1000000</f>
        <v>#DIV/0!</v>
      </c>
      <c r="UOJ57" s="27" t="e">
        <f>UOJ56/Справочно!UOI$5*1000000</f>
        <v>#DIV/0!</v>
      </c>
      <c r="UOK57" s="27" t="e">
        <f>UOK56/Справочно!UOJ$5*1000000</f>
        <v>#DIV/0!</v>
      </c>
      <c r="UOL57" s="27" t="e">
        <f>UOL56/Справочно!UOK$5*1000000</f>
        <v>#DIV/0!</v>
      </c>
      <c r="UOM57" s="27" t="e">
        <f>UOM56/Справочно!UOL$5*1000000</f>
        <v>#DIV/0!</v>
      </c>
      <c r="UON57" s="27" t="e">
        <f>UON56/Справочно!UOM$5*1000000</f>
        <v>#DIV/0!</v>
      </c>
      <c r="UOO57" s="27" t="e">
        <f>UOO56/Справочно!UON$5*1000000</f>
        <v>#DIV/0!</v>
      </c>
      <c r="UOP57" s="27" t="e">
        <f>UOP56/Справочно!UOO$5*1000000</f>
        <v>#DIV/0!</v>
      </c>
      <c r="UOQ57" s="27" t="e">
        <f>UOQ56/Справочно!UOP$5*1000000</f>
        <v>#DIV/0!</v>
      </c>
      <c r="UOR57" s="27" t="e">
        <f>UOR56/Справочно!UOQ$5*1000000</f>
        <v>#DIV/0!</v>
      </c>
      <c r="UOS57" s="27" t="e">
        <f>UOS56/Справочно!UOR$5*1000000</f>
        <v>#DIV/0!</v>
      </c>
      <c r="UOT57" s="27" t="e">
        <f>UOT56/Справочно!UOS$5*1000000</f>
        <v>#DIV/0!</v>
      </c>
      <c r="UOU57" s="27" t="e">
        <f>UOU56/Справочно!UOT$5*1000000</f>
        <v>#DIV/0!</v>
      </c>
      <c r="UOV57" s="27" t="e">
        <f>UOV56/Справочно!UOU$5*1000000</f>
        <v>#DIV/0!</v>
      </c>
      <c r="UOW57" s="27" t="e">
        <f>UOW56/Справочно!UOV$5*1000000</f>
        <v>#DIV/0!</v>
      </c>
      <c r="UOX57" s="27" t="e">
        <f>UOX56/Справочно!UOW$5*1000000</f>
        <v>#DIV/0!</v>
      </c>
      <c r="UOY57" s="27" t="e">
        <f>UOY56/Справочно!UOX$5*1000000</f>
        <v>#DIV/0!</v>
      </c>
      <c r="UOZ57" s="27" t="e">
        <f>UOZ56/Справочно!UOY$5*1000000</f>
        <v>#DIV/0!</v>
      </c>
      <c r="UPA57" s="27" t="e">
        <f>UPA56/Справочно!UOZ$5*1000000</f>
        <v>#DIV/0!</v>
      </c>
      <c r="UPB57" s="27" t="e">
        <f>UPB56/Справочно!UPA$5*1000000</f>
        <v>#DIV/0!</v>
      </c>
      <c r="UPC57" s="27" t="e">
        <f>UPC56/Справочно!UPB$5*1000000</f>
        <v>#DIV/0!</v>
      </c>
      <c r="UPD57" s="27" t="e">
        <f>UPD56/Справочно!UPC$5*1000000</f>
        <v>#DIV/0!</v>
      </c>
      <c r="UPE57" s="27" t="e">
        <f>UPE56/Справочно!UPD$5*1000000</f>
        <v>#DIV/0!</v>
      </c>
      <c r="UPF57" s="27" t="e">
        <f>UPF56/Справочно!UPE$5*1000000</f>
        <v>#DIV/0!</v>
      </c>
      <c r="UPG57" s="27" t="e">
        <f>UPG56/Справочно!UPF$5*1000000</f>
        <v>#DIV/0!</v>
      </c>
      <c r="UPH57" s="27" t="e">
        <f>UPH56/Справочно!UPG$5*1000000</f>
        <v>#DIV/0!</v>
      </c>
      <c r="UPI57" s="27" t="e">
        <f>UPI56/Справочно!UPH$5*1000000</f>
        <v>#DIV/0!</v>
      </c>
      <c r="UPJ57" s="27" t="e">
        <f>UPJ56/Справочно!UPI$5*1000000</f>
        <v>#DIV/0!</v>
      </c>
      <c r="UPK57" s="27" t="e">
        <f>UPK56/Справочно!UPJ$5*1000000</f>
        <v>#DIV/0!</v>
      </c>
      <c r="UPL57" s="27" t="e">
        <f>UPL56/Справочно!UPK$5*1000000</f>
        <v>#DIV/0!</v>
      </c>
      <c r="UPM57" s="27" t="e">
        <f>UPM56/Справочно!UPL$5*1000000</f>
        <v>#DIV/0!</v>
      </c>
      <c r="UPN57" s="27" t="e">
        <f>UPN56/Справочно!UPM$5*1000000</f>
        <v>#DIV/0!</v>
      </c>
      <c r="UPO57" s="27" t="e">
        <f>UPO56/Справочно!UPN$5*1000000</f>
        <v>#DIV/0!</v>
      </c>
      <c r="UPP57" s="27" t="e">
        <f>UPP56/Справочно!UPO$5*1000000</f>
        <v>#DIV/0!</v>
      </c>
      <c r="UPQ57" s="27" t="e">
        <f>UPQ56/Справочно!UPP$5*1000000</f>
        <v>#DIV/0!</v>
      </c>
      <c r="UPR57" s="27" t="e">
        <f>UPR56/Справочно!UPQ$5*1000000</f>
        <v>#DIV/0!</v>
      </c>
      <c r="UPS57" s="27" t="e">
        <f>UPS56/Справочно!UPR$5*1000000</f>
        <v>#DIV/0!</v>
      </c>
      <c r="UPT57" s="27" t="e">
        <f>UPT56/Справочно!UPS$5*1000000</f>
        <v>#DIV/0!</v>
      </c>
      <c r="UPU57" s="27" t="e">
        <f>UPU56/Справочно!UPT$5*1000000</f>
        <v>#DIV/0!</v>
      </c>
      <c r="UPV57" s="27" t="e">
        <f>UPV56/Справочно!UPU$5*1000000</f>
        <v>#DIV/0!</v>
      </c>
      <c r="UPW57" s="27" t="e">
        <f>UPW56/Справочно!UPV$5*1000000</f>
        <v>#DIV/0!</v>
      </c>
      <c r="UPX57" s="27" t="e">
        <f>UPX56/Справочно!UPW$5*1000000</f>
        <v>#DIV/0!</v>
      </c>
      <c r="UPY57" s="27" t="e">
        <f>UPY56/Справочно!UPX$5*1000000</f>
        <v>#DIV/0!</v>
      </c>
      <c r="UPZ57" s="27" t="e">
        <f>UPZ56/Справочно!UPY$5*1000000</f>
        <v>#DIV/0!</v>
      </c>
      <c r="UQA57" s="27" t="e">
        <f>UQA56/Справочно!UPZ$5*1000000</f>
        <v>#DIV/0!</v>
      </c>
      <c r="UQB57" s="27" t="e">
        <f>UQB56/Справочно!UQA$5*1000000</f>
        <v>#DIV/0!</v>
      </c>
      <c r="UQC57" s="27" t="e">
        <f>UQC56/Справочно!UQB$5*1000000</f>
        <v>#DIV/0!</v>
      </c>
      <c r="UQD57" s="27" t="e">
        <f>UQD56/Справочно!UQC$5*1000000</f>
        <v>#DIV/0!</v>
      </c>
      <c r="UQE57" s="27" t="e">
        <f>UQE56/Справочно!UQD$5*1000000</f>
        <v>#DIV/0!</v>
      </c>
      <c r="UQF57" s="27" t="e">
        <f>UQF56/Справочно!UQE$5*1000000</f>
        <v>#DIV/0!</v>
      </c>
      <c r="UQG57" s="27" t="e">
        <f>UQG56/Справочно!UQF$5*1000000</f>
        <v>#DIV/0!</v>
      </c>
      <c r="UQH57" s="27" t="e">
        <f>UQH56/Справочно!UQG$5*1000000</f>
        <v>#DIV/0!</v>
      </c>
      <c r="UQI57" s="27" t="e">
        <f>UQI56/Справочно!UQH$5*1000000</f>
        <v>#DIV/0!</v>
      </c>
      <c r="UQJ57" s="27" t="e">
        <f>UQJ56/Справочно!UQI$5*1000000</f>
        <v>#DIV/0!</v>
      </c>
      <c r="UQK57" s="27" t="e">
        <f>UQK56/Справочно!UQJ$5*1000000</f>
        <v>#DIV/0!</v>
      </c>
      <c r="UQL57" s="27" t="e">
        <f>UQL56/Справочно!UQK$5*1000000</f>
        <v>#DIV/0!</v>
      </c>
      <c r="UQM57" s="27" t="e">
        <f>UQM56/Справочно!UQL$5*1000000</f>
        <v>#DIV/0!</v>
      </c>
      <c r="UQN57" s="27" t="e">
        <f>UQN56/Справочно!UQM$5*1000000</f>
        <v>#DIV/0!</v>
      </c>
      <c r="UQO57" s="27" t="e">
        <f>UQO56/Справочно!UQN$5*1000000</f>
        <v>#DIV/0!</v>
      </c>
      <c r="UQP57" s="27" t="e">
        <f>UQP56/Справочно!UQO$5*1000000</f>
        <v>#DIV/0!</v>
      </c>
      <c r="UQQ57" s="27" t="e">
        <f>UQQ56/Справочно!UQP$5*1000000</f>
        <v>#DIV/0!</v>
      </c>
      <c r="UQR57" s="27" t="e">
        <f>UQR56/Справочно!UQQ$5*1000000</f>
        <v>#DIV/0!</v>
      </c>
      <c r="UQS57" s="27" t="e">
        <f>UQS56/Справочно!UQR$5*1000000</f>
        <v>#DIV/0!</v>
      </c>
      <c r="UQT57" s="27" t="e">
        <f>UQT56/Справочно!UQS$5*1000000</f>
        <v>#DIV/0!</v>
      </c>
      <c r="UQU57" s="27" t="e">
        <f>UQU56/Справочно!UQT$5*1000000</f>
        <v>#DIV/0!</v>
      </c>
      <c r="UQV57" s="27" t="e">
        <f>UQV56/Справочно!UQU$5*1000000</f>
        <v>#DIV/0!</v>
      </c>
      <c r="UQW57" s="27" t="e">
        <f>UQW56/Справочно!UQV$5*1000000</f>
        <v>#DIV/0!</v>
      </c>
      <c r="UQX57" s="27" t="e">
        <f>UQX56/Справочно!UQW$5*1000000</f>
        <v>#DIV/0!</v>
      </c>
      <c r="UQY57" s="27" t="e">
        <f>UQY56/Справочно!UQX$5*1000000</f>
        <v>#DIV/0!</v>
      </c>
      <c r="UQZ57" s="27" t="e">
        <f>UQZ56/Справочно!UQY$5*1000000</f>
        <v>#DIV/0!</v>
      </c>
      <c r="URA57" s="27" t="e">
        <f>URA56/Справочно!UQZ$5*1000000</f>
        <v>#DIV/0!</v>
      </c>
      <c r="URB57" s="27" t="e">
        <f>URB56/Справочно!URA$5*1000000</f>
        <v>#DIV/0!</v>
      </c>
      <c r="URC57" s="27" t="e">
        <f>URC56/Справочно!URB$5*1000000</f>
        <v>#DIV/0!</v>
      </c>
      <c r="URD57" s="27" t="e">
        <f>URD56/Справочно!URC$5*1000000</f>
        <v>#DIV/0!</v>
      </c>
      <c r="URE57" s="27" t="e">
        <f>URE56/Справочно!URD$5*1000000</f>
        <v>#DIV/0!</v>
      </c>
      <c r="URF57" s="27" t="e">
        <f>URF56/Справочно!URE$5*1000000</f>
        <v>#DIV/0!</v>
      </c>
      <c r="URG57" s="27" t="e">
        <f>URG56/Справочно!URF$5*1000000</f>
        <v>#DIV/0!</v>
      </c>
      <c r="URH57" s="27" t="e">
        <f>URH56/Справочно!URG$5*1000000</f>
        <v>#DIV/0!</v>
      </c>
      <c r="URI57" s="27" t="e">
        <f>URI56/Справочно!URH$5*1000000</f>
        <v>#DIV/0!</v>
      </c>
      <c r="URJ57" s="27" t="e">
        <f>URJ56/Справочно!URI$5*1000000</f>
        <v>#DIV/0!</v>
      </c>
      <c r="URK57" s="27" t="e">
        <f>URK56/Справочно!URJ$5*1000000</f>
        <v>#DIV/0!</v>
      </c>
      <c r="URL57" s="27" t="e">
        <f>URL56/Справочно!URK$5*1000000</f>
        <v>#DIV/0!</v>
      </c>
      <c r="URM57" s="27" t="e">
        <f>URM56/Справочно!URL$5*1000000</f>
        <v>#DIV/0!</v>
      </c>
      <c r="URN57" s="27" t="e">
        <f>URN56/Справочно!URM$5*1000000</f>
        <v>#DIV/0!</v>
      </c>
      <c r="URO57" s="27" t="e">
        <f>URO56/Справочно!URN$5*1000000</f>
        <v>#DIV/0!</v>
      </c>
      <c r="URP57" s="27" t="e">
        <f>URP56/Справочно!URO$5*1000000</f>
        <v>#DIV/0!</v>
      </c>
      <c r="URQ57" s="27" t="e">
        <f>URQ56/Справочно!URP$5*1000000</f>
        <v>#DIV/0!</v>
      </c>
      <c r="URR57" s="27" t="e">
        <f>URR56/Справочно!URQ$5*1000000</f>
        <v>#DIV/0!</v>
      </c>
      <c r="URS57" s="27" t="e">
        <f>URS56/Справочно!URR$5*1000000</f>
        <v>#DIV/0!</v>
      </c>
      <c r="URT57" s="27" t="e">
        <f>URT56/Справочно!URS$5*1000000</f>
        <v>#DIV/0!</v>
      </c>
      <c r="URU57" s="27" t="e">
        <f>URU56/Справочно!URT$5*1000000</f>
        <v>#DIV/0!</v>
      </c>
      <c r="URV57" s="27" t="e">
        <f>URV56/Справочно!URU$5*1000000</f>
        <v>#DIV/0!</v>
      </c>
      <c r="URW57" s="27" t="e">
        <f>URW56/Справочно!URV$5*1000000</f>
        <v>#DIV/0!</v>
      </c>
      <c r="URX57" s="27" t="e">
        <f>URX56/Справочно!URW$5*1000000</f>
        <v>#DIV/0!</v>
      </c>
      <c r="URY57" s="27" t="e">
        <f>URY56/Справочно!URX$5*1000000</f>
        <v>#DIV/0!</v>
      </c>
      <c r="URZ57" s="27" t="e">
        <f>URZ56/Справочно!URY$5*1000000</f>
        <v>#DIV/0!</v>
      </c>
      <c r="USA57" s="27" t="e">
        <f>USA56/Справочно!URZ$5*1000000</f>
        <v>#DIV/0!</v>
      </c>
      <c r="USB57" s="27" t="e">
        <f>USB56/Справочно!USA$5*1000000</f>
        <v>#DIV/0!</v>
      </c>
      <c r="USC57" s="27" t="e">
        <f>USC56/Справочно!USB$5*1000000</f>
        <v>#DIV/0!</v>
      </c>
      <c r="USD57" s="27" t="e">
        <f>USD56/Справочно!USC$5*1000000</f>
        <v>#DIV/0!</v>
      </c>
      <c r="USE57" s="27" t="e">
        <f>USE56/Справочно!USD$5*1000000</f>
        <v>#DIV/0!</v>
      </c>
      <c r="USF57" s="27" t="e">
        <f>USF56/Справочно!USE$5*1000000</f>
        <v>#DIV/0!</v>
      </c>
      <c r="USG57" s="27" t="e">
        <f>USG56/Справочно!USF$5*1000000</f>
        <v>#DIV/0!</v>
      </c>
      <c r="USH57" s="27" t="e">
        <f>USH56/Справочно!USG$5*1000000</f>
        <v>#DIV/0!</v>
      </c>
      <c r="USI57" s="27" t="e">
        <f>USI56/Справочно!USH$5*1000000</f>
        <v>#DIV/0!</v>
      </c>
      <c r="USJ57" s="27" t="e">
        <f>USJ56/Справочно!USI$5*1000000</f>
        <v>#DIV/0!</v>
      </c>
      <c r="USK57" s="27" t="e">
        <f>USK56/Справочно!USJ$5*1000000</f>
        <v>#DIV/0!</v>
      </c>
      <c r="USL57" s="27" t="e">
        <f>USL56/Справочно!USK$5*1000000</f>
        <v>#DIV/0!</v>
      </c>
      <c r="USM57" s="27" t="e">
        <f>USM56/Справочно!USL$5*1000000</f>
        <v>#DIV/0!</v>
      </c>
      <c r="USN57" s="27" t="e">
        <f>USN56/Справочно!USM$5*1000000</f>
        <v>#DIV/0!</v>
      </c>
      <c r="USO57" s="27" t="e">
        <f>USO56/Справочно!USN$5*1000000</f>
        <v>#DIV/0!</v>
      </c>
      <c r="USP57" s="27" t="e">
        <f>USP56/Справочно!USO$5*1000000</f>
        <v>#DIV/0!</v>
      </c>
      <c r="USQ57" s="27" t="e">
        <f>USQ56/Справочно!USP$5*1000000</f>
        <v>#DIV/0!</v>
      </c>
      <c r="USR57" s="27" t="e">
        <f>USR56/Справочно!USQ$5*1000000</f>
        <v>#DIV/0!</v>
      </c>
      <c r="USS57" s="27" t="e">
        <f>USS56/Справочно!USR$5*1000000</f>
        <v>#DIV/0!</v>
      </c>
      <c r="UST57" s="27" t="e">
        <f>UST56/Справочно!USS$5*1000000</f>
        <v>#DIV/0!</v>
      </c>
      <c r="USU57" s="27" t="e">
        <f>USU56/Справочно!UST$5*1000000</f>
        <v>#DIV/0!</v>
      </c>
      <c r="USV57" s="27" t="e">
        <f>USV56/Справочно!USU$5*1000000</f>
        <v>#DIV/0!</v>
      </c>
      <c r="USW57" s="27" t="e">
        <f>USW56/Справочно!USV$5*1000000</f>
        <v>#DIV/0!</v>
      </c>
      <c r="USX57" s="27" t="e">
        <f>USX56/Справочно!USW$5*1000000</f>
        <v>#DIV/0!</v>
      </c>
      <c r="USY57" s="27" t="e">
        <f>USY56/Справочно!USX$5*1000000</f>
        <v>#DIV/0!</v>
      </c>
      <c r="USZ57" s="27" t="e">
        <f>USZ56/Справочно!USY$5*1000000</f>
        <v>#DIV/0!</v>
      </c>
      <c r="UTA57" s="27" t="e">
        <f>UTA56/Справочно!USZ$5*1000000</f>
        <v>#DIV/0!</v>
      </c>
      <c r="UTB57" s="27" t="e">
        <f>UTB56/Справочно!UTA$5*1000000</f>
        <v>#DIV/0!</v>
      </c>
      <c r="UTC57" s="27" t="e">
        <f>UTC56/Справочно!UTB$5*1000000</f>
        <v>#DIV/0!</v>
      </c>
      <c r="UTD57" s="27" t="e">
        <f>UTD56/Справочно!UTC$5*1000000</f>
        <v>#DIV/0!</v>
      </c>
      <c r="UTE57" s="27" t="e">
        <f>UTE56/Справочно!UTD$5*1000000</f>
        <v>#DIV/0!</v>
      </c>
      <c r="UTF57" s="27" t="e">
        <f>UTF56/Справочно!UTE$5*1000000</f>
        <v>#DIV/0!</v>
      </c>
      <c r="UTG57" s="27" t="e">
        <f>UTG56/Справочно!UTF$5*1000000</f>
        <v>#DIV/0!</v>
      </c>
      <c r="UTH57" s="27" t="e">
        <f>UTH56/Справочно!UTG$5*1000000</f>
        <v>#DIV/0!</v>
      </c>
      <c r="UTI57" s="27" t="e">
        <f>UTI56/Справочно!UTH$5*1000000</f>
        <v>#DIV/0!</v>
      </c>
      <c r="UTJ57" s="27" t="e">
        <f>UTJ56/Справочно!UTI$5*1000000</f>
        <v>#DIV/0!</v>
      </c>
      <c r="UTK57" s="27" t="e">
        <f>UTK56/Справочно!UTJ$5*1000000</f>
        <v>#DIV/0!</v>
      </c>
      <c r="UTL57" s="27" t="e">
        <f>UTL56/Справочно!UTK$5*1000000</f>
        <v>#DIV/0!</v>
      </c>
      <c r="UTM57" s="27" t="e">
        <f>UTM56/Справочно!UTL$5*1000000</f>
        <v>#DIV/0!</v>
      </c>
      <c r="UTN57" s="27" t="e">
        <f>UTN56/Справочно!UTM$5*1000000</f>
        <v>#DIV/0!</v>
      </c>
      <c r="UTO57" s="27" t="e">
        <f>UTO56/Справочно!UTN$5*1000000</f>
        <v>#DIV/0!</v>
      </c>
      <c r="UTP57" s="27" t="e">
        <f>UTP56/Справочно!UTO$5*1000000</f>
        <v>#DIV/0!</v>
      </c>
      <c r="UTQ57" s="27" t="e">
        <f>UTQ56/Справочно!UTP$5*1000000</f>
        <v>#DIV/0!</v>
      </c>
      <c r="UTR57" s="27" t="e">
        <f>UTR56/Справочно!UTQ$5*1000000</f>
        <v>#DIV/0!</v>
      </c>
      <c r="UTS57" s="27" t="e">
        <f>UTS56/Справочно!UTR$5*1000000</f>
        <v>#DIV/0!</v>
      </c>
      <c r="UTT57" s="27" t="e">
        <f>UTT56/Справочно!UTS$5*1000000</f>
        <v>#DIV/0!</v>
      </c>
      <c r="UTU57" s="27" t="e">
        <f>UTU56/Справочно!UTT$5*1000000</f>
        <v>#DIV/0!</v>
      </c>
      <c r="UTV57" s="27" t="e">
        <f>UTV56/Справочно!UTU$5*1000000</f>
        <v>#DIV/0!</v>
      </c>
      <c r="UTW57" s="27" t="e">
        <f>UTW56/Справочно!UTV$5*1000000</f>
        <v>#DIV/0!</v>
      </c>
      <c r="UTX57" s="27" t="e">
        <f>UTX56/Справочно!UTW$5*1000000</f>
        <v>#DIV/0!</v>
      </c>
      <c r="UTY57" s="27" t="e">
        <f>UTY56/Справочно!UTX$5*1000000</f>
        <v>#DIV/0!</v>
      </c>
      <c r="UTZ57" s="27" t="e">
        <f>UTZ56/Справочно!UTY$5*1000000</f>
        <v>#DIV/0!</v>
      </c>
      <c r="UUA57" s="27" t="e">
        <f>UUA56/Справочно!UTZ$5*1000000</f>
        <v>#DIV/0!</v>
      </c>
      <c r="UUB57" s="27" t="e">
        <f>UUB56/Справочно!UUA$5*1000000</f>
        <v>#DIV/0!</v>
      </c>
      <c r="UUC57" s="27" t="e">
        <f>UUC56/Справочно!UUB$5*1000000</f>
        <v>#DIV/0!</v>
      </c>
      <c r="UUD57" s="27" t="e">
        <f>UUD56/Справочно!UUC$5*1000000</f>
        <v>#DIV/0!</v>
      </c>
      <c r="UUE57" s="27" t="e">
        <f>UUE56/Справочно!UUD$5*1000000</f>
        <v>#DIV/0!</v>
      </c>
      <c r="UUF57" s="27" t="e">
        <f>UUF56/Справочно!UUE$5*1000000</f>
        <v>#DIV/0!</v>
      </c>
      <c r="UUG57" s="27" t="e">
        <f>UUG56/Справочно!UUF$5*1000000</f>
        <v>#DIV/0!</v>
      </c>
      <c r="UUH57" s="27" t="e">
        <f>UUH56/Справочно!UUG$5*1000000</f>
        <v>#DIV/0!</v>
      </c>
      <c r="UUI57" s="27" t="e">
        <f>UUI56/Справочно!UUH$5*1000000</f>
        <v>#DIV/0!</v>
      </c>
      <c r="UUJ57" s="27" t="e">
        <f>UUJ56/Справочно!UUI$5*1000000</f>
        <v>#DIV/0!</v>
      </c>
      <c r="UUK57" s="27" t="e">
        <f>UUK56/Справочно!UUJ$5*1000000</f>
        <v>#DIV/0!</v>
      </c>
      <c r="UUL57" s="27" t="e">
        <f>UUL56/Справочно!UUK$5*1000000</f>
        <v>#DIV/0!</v>
      </c>
      <c r="UUM57" s="27" t="e">
        <f>UUM56/Справочно!UUL$5*1000000</f>
        <v>#DIV/0!</v>
      </c>
      <c r="UUN57" s="27" t="e">
        <f>UUN56/Справочно!UUM$5*1000000</f>
        <v>#DIV/0!</v>
      </c>
      <c r="UUO57" s="27" t="e">
        <f>UUO56/Справочно!UUN$5*1000000</f>
        <v>#DIV/0!</v>
      </c>
      <c r="UUP57" s="27" t="e">
        <f>UUP56/Справочно!UUO$5*1000000</f>
        <v>#DIV/0!</v>
      </c>
      <c r="UUQ57" s="27" t="e">
        <f>UUQ56/Справочно!UUP$5*1000000</f>
        <v>#DIV/0!</v>
      </c>
      <c r="UUR57" s="27" t="e">
        <f>UUR56/Справочно!UUQ$5*1000000</f>
        <v>#DIV/0!</v>
      </c>
      <c r="UUS57" s="27" t="e">
        <f>UUS56/Справочно!UUR$5*1000000</f>
        <v>#DIV/0!</v>
      </c>
      <c r="UUT57" s="27" t="e">
        <f>UUT56/Справочно!UUS$5*1000000</f>
        <v>#DIV/0!</v>
      </c>
      <c r="UUU57" s="27" t="e">
        <f>UUU56/Справочно!UUT$5*1000000</f>
        <v>#DIV/0!</v>
      </c>
      <c r="UUV57" s="27" t="e">
        <f>UUV56/Справочно!UUU$5*1000000</f>
        <v>#DIV/0!</v>
      </c>
      <c r="UUW57" s="27" t="e">
        <f>UUW56/Справочно!UUV$5*1000000</f>
        <v>#DIV/0!</v>
      </c>
      <c r="UUX57" s="27" t="e">
        <f>UUX56/Справочно!UUW$5*1000000</f>
        <v>#DIV/0!</v>
      </c>
      <c r="UUY57" s="27" t="e">
        <f>UUY56/Справочно!UUX$5*1000000</f>
        <v>#DIV/0!</v>
      </c>
      <c r="UUZ57" s="27" t="e">
        <f>UUZ56/Справочно!UUY$5*1000000</f>
        <v>#DIV/0!</v>
      </c>
      <c r="UVA57" s="27" t="e">
        <f>UVA56/Справочно!UUZ$5*1000000</f>
        <v>#DIV/0!</v>
      </c>
      <c r="UVB57" s="27" t="e">
        <f>UVB56/Справочно!UVA$5*1000000</f>
        <v>#DIV/0!</v>
      </c>
      <c r="UVC57" s="27" t="e">
        <f>UVC56/Справочно!UVB$5*1000000</f>
        <v>#DIV/0!</v>
      </c>
      <c r="UVD57" s="27" t="e">
        <f>UVD56/Справочно!UVC$5*1000000</f>
        <v>#DIV/0!</v>
      </c>
      <c r="UVE57" s="27" t="e">
        <f>UVE56/Справочно!UVD$5*1000000</f>
        <v>#DIV/0!</v>
      </c>
      <c r="UVF57" s="27" t="e">
        <f>UVF56/Справочно!UVE$5*1000000</f>
        <v>#DIV/0!</v>
      </c>
      <c r="UVG57" s="27" t="e">
        <f>UVG56/Справочно!UVF$5*1000000</f>
        <v>#DIV/0!</v>
      </c>
      <c r="UVH57" s="27" t="e">
        <f>UVH56/Справочно!UVG$5*1000000</f>
        <v>#DIV/0!</v>
      </c>
      <c r="UVI57" s="27" t="e">
        <f>UVI56/Справочно!UVH$5*1000000</f>
        <v>#DIV/0!</v>
      </c>
      <c r="UVJ57" s="27" t="e">
        <f>UVJ56/Справочно!UVI$5*1000000</f>
        <v>#DIV/0!</v>
      </c>
      <c r="UVK57" s="27" t="e">
        <f>UVK56/Справочно!UVJ$5*1000000</f>
        <v>#DIV/0!</v>
      </c>
      <c r="UVL57" s="27" t="e">
        <f>UVL56/Справочно!UVK$5*1000000</f>
        <v>#DIV/0!</v>
      </c>
      <c r="UVM57" s="27" t="e">
        <f>UVM56/Справочно!UVL$5*1000000</f>
        <v>#DIV/0!</v>
      </c>
      <c r="UVN57" s="27" t="e">
        <f>UVN56/Справочно!UVM$5*1000000</f>
        <v>#DIV/0!</v>
      </c>
      <c r="UVO57" s="27" t="e">
        <f>UVO56/Справочно!UVN$5*1000000</f>
        <v>#DIV/0!</v>
      </c>
      <c r="UVP57" s="27" t="e">
        <f>UVP56/Справочно!UVO$5*1000000</f>
        <v>#DIV/0!</v>
      </c>
      <c r="UVQ57" s="27" t="e">
        <f>UVQ56/Справочно!UVP$5*1000000</f>
        <v>#DIV/0!</v>
      </c>
      <c r="UVR57" s="27" t="e">
        <f>UVR56/Справочно!UVQ$5*1000000</f>
        <v>#DIV/0!</v>
      </c>
      <c r="UVS57" s="27" t="e">
        <f>UVS56/Справочно!UVR$5*1000000</f>
        <v>#DIV/0!</v>
      </c>
      <c r="UVT57" s="27" t="e">
        <f>UVT56/Справочно!UVS$5*1000000</f>
        <v>#DIV/0!</v>
      </c>
      <c r="UVU57" s="27" t="e">
        <f>UVU56/Справочно!UVT$5*1000000</f>
        <v>#DIV/0!</v>
      </c>
      <c r="UVV57" s="27" t="e">
        <f>UVV56/Справочно!UVU$5*1000000</f>
        <v>#DIV/0!</v>
      </c>
      <c r="UVW57" s="27" t="e">
        <f>UVW56/Справочно!UVV$5*1000000</f>
        <v>#DIV/0!</v>
      </c>
      <c r="UVX57" s="27" t="e">
        <f>UVX56/Справочно!UVW$5*1000000</f>
        <v>#DIV/0!</v>
      </c>
      <c r="UVY57" s="27" t="e">
        <f>UVY56/Справочно!UVX$5*1000000</f>
        <v>#DIV/0!</v>
      </c>
      <c r="UVZ57" s="27" t="e">
        <f>UVZ56/Справочно!UVY$5*1000000</f>
        <v>#DIV/0!</v>
      </c>
      <c r="UWA57" s="27" t="e">
        <f>UWA56/Справочно!UVZ$5*1000000</f>
        <v>#DIV/0!</v>
      </c>
      <c r="UWB57" s="27" t="e">
        <f>UWB56/Справочно!UWA$5*1000000</f>
        <v>#DIV/0!</v>
      </c>
      <c r="UWC57" s="27" t="e">
        <f>UWC56/Справочно!UWB$5*1000000</f>
        <v>#DIV/0!</v>
      </c>
      <c r="UWD57" s="27" t="e">
        <f>UWD56/Справочно!UWC$5*1000000</f>
        <v>#DIV/0!</v>
      </c>
      <c r="UWE57" s="27" t="e">
        <f>UWE56/Справочно!UWD$5*1000000</f>
        <v>#DIV/0!</v>
      </c>
      <c r="UWF57" s="27" t="e">
        <f>UWF56/Справочно!UWE$5*1000000</f>
        <v>#DIV/0!</v>
      </c>
      <c r="UWG57" s="27" t="e">
        <f>UWG56/Справочно!UWF$5*1000000</f>
        <v>#DIV/0!</v>
      </c>
      <c r="UWH57" s="27" t="e">
        <f>UWH56/Справочно!UWG$5*1000000</f>
        <v>#DIV/0!</v>
      </c>
      <c r="UWI57" s="27" t="e">
        <f>UWI56/Справочно!UWH$5*1000000</f>
        <v>#DIV/0!</v>
      </c>
      <c r="UWJ57" s="27" t="e">
        <f>UWJ56/Справочно!UWI$5*1000000</f>
        <v>#DIV/0!</v>
      </c>
      <c r="UWK57" s="27" t="e">
        <f>UWK56/Справочно!UWJ$5*1000000</f>
        <v>#DIV/0!</v>
      </c>
      <c r="UWL57" s="27" t="e">
        <f>UWL56/Справочно!UWK$5*1000000</f>
        <v>#DIV/0!</v>
      </c>
      <c r="UWM57" s="27" t="e">
        <f>UWM56/Справочно!UWL$5*1000000</f>
        <v>#DIV/0!</v>
      </c>
      <c r="UWN57" s="27" t="e">
        <f>UWN56/Справочно!UWM$5*1000000</f>
        <v>#DIV/0!</v>
      </c>
      <c r="UWO57" s="27" t="e">
        <f>UWO56/Справочно!UWN$5*1000000</f>
        <v>#DIV/0!</v>
      </c>
      <c r="UWP57" s="27" t="e">
        <f>UWP56/Справочно!UWO$5*1000000</f>
        <v>#DIV/0!</v>
      </c>
      <c r="UWQ57" s="27" t="e">
        <f>UWQ56/Справочно!UWP$5*1000000</f>
        <v>#DIV/0!</v>
      </c>
      <c r="UWR57" s="27" t="e">
        <f>UWR56/Справочно!UWQ$5*1000000</f>
        <v>#DIV/0!</v>
      </c>
      <c r="UWS57" s="27" t="e">
        <f>UWS56/Справочно!UWR$5*1000000</f>
        <v>#DIV/0!</v>
      </c>
      <c r="UWT57" s="27" t="e">
        <f>UWT56/Справочно!UWS$5*1000000</f>
        <v>#DIV/0!</v>
      </c>
      <c r="UWU57" s="27" t="e">
        <f>UWU56/Справочно!UWT$5*1000000</f>
        <v>#DIV/0!</v>
      </c>
      <c r="UWV57" s="27" t="e">
        <f>UWV56/Справочно!UWU$5*1000000</f>
        <v>#DIV/0!</v>
      </c>
      <c r="UWW57" s="27" t="e">
        <f>UWW56/Справочно!UWV$5*1000000</f>
        <v>#DIV/0!</v>
      </c>
      <c r="UWX57" s="27" t="e">
        <f>UWX56/Справочно!UWW$5*1000000</f>
        <v>#DIV/0!</v>
      </c>
      <c r="UWY57" s="27" t="e">
        <f>UWY56/Справочно!UWX$5*1000000</f>
        <v>#DIV/0!</v>
      </c>
      <c r="UWZ57" s="27" t="e">
        <f>UWZ56/Справочно!UWY$5*1000000</f>
        <v>#DIV/0!</v>
      </c>
      <c r="UXA57" s="27" t="e">
        <f>UXA56/Справочно!UWZ$5*1000000</f>
        <v>#DIV/0!</v>
      </c>
      <c r="UXB57" s="27" t="e">
        <f>UXB56/Справочно!UXA$5*1000000</f>
        <v>#DIV/0!</v>
      </c>
      <c r="UXC57" s="27" t="e">
        <f>UXC56/Справочно!UXB$5*1000000</f>
        <v>#DIV/0!</v>
      </c>
      <c r="UXD57" s="27" t="e">
        <f>UXD56/Справочно!UXC$5*1000000</f>
        <v>#DIV/0!</v>
      </c>
      <c r="UXE57" s="27" t="e">
        <f>UXE56/Справочно!UXD$5*1000000</f>
        <v>#DIV/0!</v>
      </c>
      <c r="UXF57" s="27" t="e">
        <f>UXF56/Справочно!UXE$5*1000000</f>
        <v>#DIV/0!</v>
      </c>
      <c r="UXG57" s="27" t="e">
        <f>UXG56/Справочно!UXF$5*1000000</f>
        <v>#DIV/0!</v>
      </c>
      <c r="UXH57" s="27" t="e">
        <f>UXH56/Справочно!UXG$5*1000000</f>
        <v>#DIV/0!</v>
      </c>
      <c r="UXI57" s="27" t="e">
        <f>UXI56/Справочно!UXH$5*1000000</f>
        <v>#DIV/0!</v>
      </c>
      <c r="UXJ57" s="27" t="e">
        <f>UXJ56/Справочно!UXI$5*1000000</f>
        <v>#DIV/0!</v>
      </c>
      <c r="UXK57" s="27" t="e">
        <f>UXK56/Справочно!UXJ$5*1000000</f>
        <v>#DIV/0!</v>
      </c>
      <c r="UXL57" s="27" t="e">
        <f>UXL56/Справочно!UXK$5*1000000</f>
        <v>#DIV/0!</v>
      </c>
      <c r="UXM57" s="27" t="e">
        <f>UXM56/Справочно!UXL$5*1000000</f>
        <v>#DIV/0!</v>
      </c>
      <c r="UXN57" s="27" t="e">
        <f>UXN56/Справочно!UXM$5*1000000</f>
        <v>#DIV/0!</v>
      </c>
      <c r="UXO57" s="27" t="e">
        <f>UXO56/Справочно!UXN$5*1000000</f>
        <v>#DIV/0!</v>
      </c>
      <c r="UXP57" s="27" t="e">
        <f>UXP56/Справочно!UXO$5*1000000</f>
        <v>#DIV/0!</v>
      </c>
      <c r="UXQ57" s="27" t="e">
        <f>UXQ56/Справочно!UXP$5*1000000</f>
        <v>#DIV/0!</v>
      </c>
      <c r="UXR57" s="27" t="e">
        <f>UXR56/Справочно!UXQ$5*1000000</f>
        <v>#DIV/0!</v>
      </c>
      <c r="UXS57" s="27" t="e">
        <f>UXS56/Справочно!UXR$5*1000000</f>
        <v>#DIV/0!</v>
      </c>
      <c r="UXT57" s="27" t="e">
        <f>UXT56/Справочно!UXS$5*1000000</f>
        <v>#DIV/0!</v>
      </c>
      <c r="UXU57" s="27" t="e">
        <f>UXU56/Справочно!UXT$5*1000000</f>
        <v>#DIV/0!</v>
      </c>
      <c r="UXV57" s="27" t="e">
        <f>UXV56/Справочно!UXU$5*1000000</f>
        <v>#DIV/0!</v>
      </c>
      <c r="UXW57" s="27" t="e">
        <f>UXW56/Справочно!UXV$5*1000000</f>
        <v>#DIV/0!</v>
      </c>
      <c r="UXX57" s="27" t="e">
        <f>UXX56/Справочно!UXW$5*1000000</f>
        <v>#DIV/0!</v>
      </c>
      <c r="UXY57" s="27" t="e">
        <f>UXY56/Справочно!UXX$5*1000000</f>
        <v>#DIV/0!</v>
      </c>
      <c r="UXZ57" s="27" t="e">
        <f>UXZ56/Справочно!UXY$5*1000000</f>
        <v>#DIV/0!</v>
      </c>
      <c r="UYA57" s="27" t="e">
        <f>UYA56/Справочно!UXZ$5*1000000</f>
        <v>#DIV/0!</v>
      </c>
      <c r="UYB57" s="27" t="e">
        <f>UYB56/Справочно!UYA$5*1000000</f>
        <v>#DIV/0!</v>
      </c>
      <c r="UYC57" s="27" t="e">
        <f>UYC56/Справочно!UYB$5*1000000</f>
        <v>#DIV/0!</v>
      </c>
      <c r="UYD57" s="27" t="e">
        <f>UYD56/Справочно!UYC$5*1000000</f>
        <v>#DIV/0!</v>
      </c>
      <c r="UYE57" s="27" t="e">
        <f>UYE56/Справочно!UYD$5*1000000</f>
        <v>#DIV/0!</v>
      </c>
      <c r="UYF57" s="27" t="e">
        <f>UYF56/Справочно!UYE$5*1000000</f>
        <v>#DIV/0!</v>
      </c>
      <c r="UYG57" s="27" t="e">
        <f>UYG56/Справочно!UYF$5*1000000</f>
        <v>#DIV/0!</v>
      </c>
      <c r="UYH57" s="27" t="e">
        <f>UYH56/Справочно!UYG$5*1000000</f>
        <v>#DIV/0!</v>
      </c>
      <c r="UYI57" s="27" t="e">
        <f>UYI56/Справочно!UYH$5*1000000</f>
        <v>#DIV/0!</v>
      </c>
      <c r="UYJ57" s="27" t="e">
        <f>UYJ56/Справочно!UYI$5*1000000</f>
        <v>#DIV/0!</v>
      </c>
      <c r="UYK57" s="27" t="e">
        <f>UYK56/Справочно!UYJ$5*1000000</f>
        <v>#DIV/0!</v>
      </c>
      <c r="UYL57" s="27" t="e">
        <f>UYL56/Справочно!UYK$5*1000000</f>
        <v>#DIV/0!</v>
      </c>
      <c r="UYM57" s="27" t="e">
        <f>UYM56/Справочно!UYL$5*1000000</f>
        <v>#DIV/0!</v>
      </c>
      <c r="UYN57" s="27" t="e">
        <f>UYN56/Справочно!UYM$5*1000000</f>
        <v>#DIV/0!</v>
      </c>
      <c r="UYO57" s="27" t="e">
        <f>UYO56/Справочно!UYN$5*1000000</f>
        <v>#DIV/0!</v>
      </c>
      <c r="UYP57" s="27" t="e">
        <f>UYP56/Справочно!UYO$5*1000000</f>
        <v>#DIV/0!</v>
      </c>
      <c r="UYQ57" s="27" t="e">
        <f>UYQ56/Справочно!UYP$5*1000000</f>
        <v>#DIV/0!</v>
      </c>
      <c r="UYR57" s="27" t="e">
        <f>UYR56/Справочно!UYQ$5*1000000</f>
        <v>#DIV/0!</v>
      </c>
      <c r="UYS57" s="27" t="e">
        <f>UYS56/Справочно!UYR$5*1000000</f>
        <v>#DIV/0!</v>
      </c>
      <c r="UYT57" s="27" t="e">
        <f>UYT56/Справочно!UYS$5*1000000</f>
        <v>#DIV/0!</v>
      </c>
      <c r="UYU57" s="27" t="e">
        <f>UYU56/Справочно!UYT$5*1000000</f>
        <v>#DIV/0!</v>
      </c>
      <c r="UYV57" s="27" t="e">
        <f>UYV56/Справочно!UYU$5*1000000</f>
        <v>#DIV/0!</v>
      </c>
      <c r="UYW57" s="27" t="e">
        <f>UYW56/Справочно!UYV$5*1000000</f>
        <v>#DIV/0!</v>
      </c>
      <c r="UYX57" s="27" t="e">
        <f>UYX56/Справочно!UYW$5*1000000</f>
        <v>#DIV/0!</v>
      </c>
      <c r="UYY57" s="27" t="e">
        <f>UYY56/Справочно!UYX$5*1000000</f>
        <v>#DIV/0!</v>
      </c>
      <c r="UYZ57" s="27" t="e">
        <f>UYZ56/Справочно!UYY$5*1000000</f>
        <v>#DIV/0!</v>
      </c>
      <c r="UZA57" s="27" t="e">
        <f>UZA56/Справочно!UYZ$5*1000000</f>
        <v>#DIV/0!</v>
      </c>
      <c r="UZB57" s="27" t="e">
        <f>UZB56/Справочно!UZA$5*1000000</f>
        <v>#DIV/0!</v>
      </c>
      <c r="UZC57" s="27" t="e">
        <f>UZC56/Справочно!UZB$5*1000000</f>
        <v>#DIV/0!</v>
      </c>
      <c r="UZD57" s="27" t="e">
        <f>UZD56/Справочно!UZC$5*1000000</f>
        <v>#DIV/0!</v>
      </c>
      <c r="UZE57" s="27" t="e">
        <f>UZE56/Справочно!UZD$5*1000000</f>
        <v>#DIV/0!</v>
      </c>
      <c r="UZF57" s="27" t="e">
        <f>UZF56/Справочно!UZE$5*1000000</f>
        <v>#DIV/0!</v>
      </c>
      <c r="UZG57" s="27" t="e">
        <f>UZG56/Справочно!UZF$5*1000000</f>
        <v>#DIV/0!</v>
      </c>
      <c r="UZH57" s="27" t="e">
        <f>UZH56/Справочно!UZG$5*1000000</f>
        <v>#DIV/0!</v>
      </c>
      <c r="UZI57" s="27" t="e">
        <f>UZI56/Справочно!UZH$5*1000000</f>
        <v>#DIV/0!</v>
      </c>
      <c r="UZJ57" s="27" t="e">
        <f>UZJ56/Справочно!UZI$5*1000000</f>
        <v>#DIV/0!</v>
      </c>
      <c r="UZK57" s="27" t="e">
        <f>UZK56/Справочно!UZJ$5*1000000</f>
        <v>#DIV/0!</v>
      </c>
      <c r="UZL57" s="27" t="e">
        <f>UZL56/Справочно!UZK$5*1000000</f>
        <v>#DIV/0!</v>
      </c>
      <c r="UZM57" s="27" t="e">
        <f>UZM56/Справочно!UZL$5*1000000</f>
        <v>#DIV/0!</v>
      </c>
      <c r="UZN57" s="27" t="e">
        <f>UZN56/Справочно!UZM$5*1000000</f>
        <v>#DIV/0!</v>
      </c>
      <c r="UZO57" s="27" t="e">
        <f>UZO56/Справочно!UZN$5*1000000</f>
        <v>#DIV/0!</v>
      </c>
      <c r="UZP57" s="27" t="e">
        <f>UZP56/Справочно!UZO$5*1000000</f>
        <v>#DIV/0!</v>
      </c>
      <c r="UZQ57" s="27" t="e">
        <f>UZQ56/Справочно!UZP$5*1000000</f>
        <v>#DIV/0!</v>
      </c>
      <c r="UZR57" s="27" t="e">
        <f>UZR56/Справочно!UZQ$5*1000000</f>
        <v>#DIV/0!</v>
      </c>
      <c r="UZS57" s="27" t="e">
        <f>UZS56/Справочно!UZR$5*1000000</f>
        <v>#DIV/0!</v>
      </c>
      <c r="UZT57" s="27" t="e">
        <f>UZT56/Справочно!UZS$5*1000000</f>
        <v>#DIV/0!</v>
      </c>
      <c r="UZU57" s="27" t="e">
        <f>UZU56/Справочно!UZT$5*1000000</f>
        <v>#DIV/0!</v>
      </c>
      <c r="UZV57" s="27" t="e">
        <f>UZV56/Справочно!UZU$5*1000000</f>
        <v>#DIV/0!</v>
      </c>
      <c r="UZW57" s="27" t="e">
        <f>UZW56/Справочно!UZV$5*1000000</f>
        <v>#DIV/0!</v>
      </c>
      <c r="UZX57" s="27" t="e">
        <f>UZX56/Справочно!UZW$5*1000000</f>
        <v>#DIV/0!</v>
      </c>
      <c r="UZY57" s="27" t="e">
        <f>UZY56/Справочно!UZX$5*1000000</f>
        <v>#DIV/0!</v>
      </c>
      <c r="UZZ57" s="27" t="e">
        <f>UZZ56/Справочно!UZY$5*1000000</f>
        <v>#DIV/0!</v>
      </c>
      <c r="VAA57" s="27" t="e">
        <f>VAA56/Справочно!UZZ$5*1000000</f>
        <v>#DIV/0!</v>
      </c>
      <c r="VAB57" s="27" t="e">
        <f>VAB56/Справочно!VAA$5*1000000</f>
        <v>#DIV/0!</v>
      </c>
      <c r="VAC57" s="27" t="e">
        <f>VAC56/Справочно!VAB$5*1000000</f>
        <v>#DIV/0!</v>
      </c>
      <c r="VAD57" s="27" t="e">
        <f>VAD56/Справочно!VAC$5*1000000</f>
        <v>#DIV/0!</v>
      </c>
      <c r="VAE57" s="27" t="e">
        <f>VAE56/Справочно!VAD$5*1000000</f>
        <v>#DIV/0!</v>
      </c>
      <c r="VAF57" s="27" t="e">
        <f>VAF56/Справочно!VAE$5*1000000</f>
        <v>#DIV/0!</v>
      </c>
      <c r="VAG57" s="27" t="e">
        <f>VAG56/Справочно!VAF$5*1000000</f>
        <v>#DIV/0!</v>
      </c>
      <c r="VAH57" s="27" t="e">
        <f>VAH56/Справочно!VAG$5*1000000</f>
        <v>#DIV/0!</v>
      </c>
      <c r="VAI57" s="27" t="e">
        <f>VAI56/Справочно!VAH$5*1000000</f>
        <v>#DIV/0!</v>
      </c>
      <c r="VAJ57" s="27" t="e">
        <f>VAJ56/Справочно!VAI$5*1000000</f>
        <v>#DIV/0!</v>
      </c>
      <c r="VAK57" s="27" t="e">
        <f>VAK56/Справочно!VAJ$5*1000000</f>
        <v>#DIV/0!</v>
      </c>
      <c r="VAL57" s="27" t="e">
        <f>VAL56/Справочно!VAK$5*1000000</f>
        <v>#DIV/0!</v>
      </c>
      <c r="VAM57" s="27" t="e">
        <f>VAM56/Справочно!VAL$5*1000000</f>
        <v>#DIV/0!</v>
      </c>
      <c r="VAN57" s="27" t="e">
        <f>VAN56/Справочно!VAM$5*1000000</f>
        <v>#DIV/0!</v>
      </c>
      <c r="VAO57" s="27" t="e">
        <f>VAO56/Справочно!VAN$5*1000000</f>
        <v>#DIV/0!</v>
      </c>
      <c r="VAP57" s="27" t="e">
        <f>VAP56/Справочно!VAO$5*1000000</f>
        <v>#DIV/0!</v>
      </c>
      <c r="VAQ57" s="27" t="e">
        <f>VAQ56/Справочно!VAP$5*1000000</f>
        <v>#DIV/0!</v>
      </c>
      <c r="VAR57" s="27" t="e">
        <f>VAR56/Справочно!VAQ$5*1000000</f>
        <v>#DIV/0!</v>
      </c>
      <c r="VAS57" s="27" t="e">
        <f>VAS56/Справочно!VAR$5*1000000</f>
        <v>#DIV/0!</v>
      </c>
      <c r="VAT57" s="27" t="e">
        <f>VAT56/Справочно!VAS$5*1000000</f>
        <v>#DIV/0!</v>
      </c>
      <c r="VAU57" s="27" t="e">
        <f>VAU56/Справочно!VAT$5*1000000</f>
        <v>#DIV/0!</v>
      </c>
      <c r="VAV57" s="27" t="e">
        <f>VAV56/Справочно!VAU$5*1000000</f>
        <v>#DIV/0!</v>
      </c>
      <c r="VAW57" s="27" t="e">
        <f>VAW56/Справочно!VAV$5*1000000</f>
        <v>#DIV/0!</v>
      </c>
      <c r="VAX57" s="27" t="e">
        <f>VAX56/Справочно!VAW$5*1000000</f>
        <v>#DIV/0!</v>
      </c>
      <c r="VAY57" s="27" t="e">
        <f>VAY56/Справочно!VAX$5*1000000</f>
        <v>#DIV/0!</v>
      </c>
      <c r="VAZ57" s="27" t="e">
        <f>VAZ56/Справочно!VAY$5*1000000</f>
        <v>#DIV/0!</v>
      </c>
      <c r="VBA57" s="27" t="e">
        <f>VBA56/Справочно!VAZ$5*1000000</f>
        <v>#DIV/0!</v>
      </c>
      <c r="VBB57" s="27" t="e">
        <f>VBB56/Справочно!VBA$5*1000000</f>
        <v>#DIV/0!</v>
      </c>
      <c r="VBC57" s="27" t="e">
        <f>VBC56/Справочно!VBB$5*1000000</f>
        <v>#DIV/0!</v>
      </c>
      <c r="VBD57" s="27" t="e">
        <f>VBD56/Справочно!VBC$5*1000000</f>
        <v>#DIV/0!</v>
      </c>
      <c r="VBE57" s="27" t="e">
        <f>VBE56/Справочно!VBD$5*1000000</f>
        <v>#DIV/0!</v>
      </c>
      <c r="VBF57" s="27" t="e">
        <f>VBF56/Справочно!VBE$5*1000000</f>
        <v>#DIV/0!</v>
      </c>
      <c r="VBG57" s="27" t="e">
        <f>VBG56/Справочно!VBF$5*1000000</f>
        <v>#DIV/0!</v>
      </c>
      <c r="VBH57" s="27" t="e">
        <f>VBH56/Справочно!VBG$5*1000000</f>
        <v>#DIV/0!</v>
      </c>
      <c r="VBI57" s="27" t="e">
        <f>VBI56/Справочно!VBH$5*1000000</f>
        <v>#DIV/0!</v>
      </c>
      <c r="VBJ57" s="27" t="e">
        <f>VBJ56/Справочно!VBI$5*1000000</f>
        <v>#DIV/0!</v>
      </c>
      <c r="VBK57" s="27" t="e">
        <f>VBK56/Справочно!VBJ$5*1000000</f>
        <v>#DIV/0!</v>
      </c>
      <c r="VBL57" s="27" t="e">
        <f>VBL56/Справочно!VBK$5*1000000</f>
        <v>#DIV/0!</v>
      </c>
      <c r="VBM57" s="27" t="e">
        <f>VBM56/Справочно!VBL$5*1000000</f>
        <v>#DIV/0!</v>
      </c>
      <c r="VBN57" s="27" t="e">
        <f>VBN56/Справочно!VBM$5*1000000</f>
        <v>#DIV/0!</v>
      </c>
      <c r="VBO57" s="27" t="e">
        <f>VBO56/Справочно!VBN$5*1000000</f>
        <v>#DIV/0!</v>
      </c>
      <c r="VBP57" s="27" t="e">
        <f>VBP56/Справочно!VBO$5*1000000</f>
        <v>#DIV/0!</v>
      </c>
      <c r="VBQ57" s="27" t="e">
        <f>VBQ56/Справочно!VBP$5*1000000</f>
        <v>#DIV/0!</v>
      </c>
      <c r="VBR57" s="27" t="e">
        <f>VBR56/Справочно!VBQ$5*1000000</f>
        <v>#DIV/0!</v>
      </c>
      <c r="VBS57" s="27" t="e">
        <f>VBS56/Справочно!VBR$5*1000000</f>
        <v>#DIV/0!</v>
      </c>
      <c r="VBT57" s="27" t="e">
        <f>VBT56/Справочно!VBS$5*1000000</f>
        <v>#DIV/0!</v>
      </c>
      <c r="VBU57" s="27" t="e">
        <f>VBU56/Справочно!VBT$5*1000000</f>
        <v>#DIV/0!</v>
      </c>
      <c r="VBV57" s="27" t="e">
        <f>VBV56/Справочно!VBU$5*1000000</f>
        <v>#DIV/0!</v>
      </c>
      <c r="VBW57" s="27" t="e">
        <f>VBW56/Справочно!VBV$5*1000000</f>
        <v>#DIV/0!</v>
      </c>
      <c r="VBX57" s="27" t="e">
        <f>VBX56/Справочно!VBW$5*1000000</f>
        <v>#DIV/0!</v>
      </c>
      <c r="VBY57" s="27" t="e">
        <f>VBY56/Справочно!VBX$5*1000000</f>
        <v>#DIV/0!</v>
      </c>
      <c r="VBZ57" s="27" t="e">
        <f>VBZ56/Справочно!VBY$5*1000000</f>
        <v>#DIV/0!</v>
      </c>
      <c r="VCA57" s="27" t="e">
        <f>VCA56/Справочно!VBZ$5*1000000</f>
        <v>#DIV/0!</v>
      </c>
      <c r="VCB57" s="27" t="e">
        <f>VCB56/Справочно!VCA$5*1000000</f>
        <v>#DIV/0!</v>
      </c>
      <c r="VCC57" s="27" t="e">
        <f>VCC56/Справочно!VCB$5*1000000</f>
        <v>#DIV/0!</v>
      </c>
      <c r="VCD57" s="27" t="e">
        <f>VCD56/Справочно!VCC$5*1000000</f>
        <v>#DIV/0!</v>
      </c>
      <c r="VCE57" s="27" t="e">
        <f>VCE56/Справочно!VCD$5*1000000</f>
        <v>#DIV/0!</v>
      </c>
      <c r="VCF57" s="27" t="e">
        <f>VCF56/Справочно!VCE$5*1000000</f>
        <v>#DIV/0!</v>
      </c>
      <c r="VCG57" s="27" t="e">
        <f>VCG56/Справочно!VCF$5*1000000</f>
        <v>#DIV/0!</v>
      </c>
      <c r="VCH57" s="27" t="e">
        <f>VCH56/Справочно!VCG$5*1000000</f>
        <v>#DIV/0!</v>
      </c>
      <c r="VCI57" s="27" t="e">
        <f>VCI56/Справочно!VCH$5*1000000</f>
        <v>#DIV/0!</v>
      </c>
      <c r="VCJ57" s="27" t="e">
        <f>VCJ56/Справочно!VCI$5*1000000</f>
        <v>#DIV/0!</v>
      </c>
      <c r="VCK57" s="27" t="e">
        <f>VCK56/Справочно!VCJ$5*1000000</f>
        <v>#DIV/0!</v>
      </c>
      <c r="VCL57" s="27" t="e">
        <f>VCL56/Справочно!VCK$5*1000000</f>
        <v>#DIV/0!</v>
      </c>
      <c r="VCM57" s="27" t="e">
        <f>VCM56/Справочно!VCL$5*1000000</f>
        <v>#DIV/0!</v>
      </c>
      <c r="VCN57" s="27" t="e">
        <f>VCN56/Справочно!VCM$5*1000000</f>
        <v>#DIV/0!</v>
      </c>
      <c r="VCO57" s="27" t="e">
        <f>VCO56/Справочно!VCN$5*1000000</f>
        <v>#DIV/0!</v>
      </c>
      <c r="VCP57" s="27" t="e">
        <f>VCP56/Справочно!VCO$5*1000000</f>
        <v>#DIV/0!</v>
      </c>
      <c r="VCQ57" s="27" t="e">
        <f>VCQ56/Справочно!VCP$5*1000000</f>
        <v>#DIV/0!</v>
      </c>
      <c r="VCR57" s="27" t="e">
        <f>VCR56/Справочно!VCQ$5*1000000</f>
        <v>#DIV/0!</v>
      </c>
      <c r="VCS57" s="27" t="e">
        <f>VCS56/Справочно!VCR$5*1000000</f>
        <v>#DIV/0!</v>
      </c>
      <c r="VCT57" s="27" t="e">
        <f>VCT56/Справочно!VCS$5*1000000</f>
        <v>#DIV/0!</v>
      </c>
      <c r="VCU57" s="27" t="e">
        <f>VCU56/Справочно!VCT$5*1000000</f>
        <v>#DIV/0!</v>
      </c>
      <c r="VCV57" s="27" t="e">
        <f>VCV56/Справочно!VCU$5*1000000</f>
        <v>#DIV/0!</v>
      </c>
      <c r="VCW57" s="27" t="e">
        <f>VCW56/Справочно!VCV$5*1000000</f>
        <v>#DIV/0!</v>
      </c>
      <c r="VCX57" s="27" t="e">
        <f>VCX56/Справочно!VCW$5*1000000</f>
        <v>#DIV/0!</v>
      </c>
      <c r="VCY57" s="27" t="e">
        <f>VCY56/Справочно!VCX$5*1000000</f>
        <v>#DIV/0!</v>
      </c>
      <c r="VCZ57" s="27" t="e">
        <f>VCZ56/Справочно!VCY$5*1000000</f>
        <v>#DIV/0!</v>
      </c>
      <c r="VDA57" s="27" t="e">
        <f>VDA56/Справочно!VCZ$5*1000000</f>
        <v>#DIV/0!</v>
      </c>
      <c r="VDB57" s="27" t="e">
        <f>VDB56/Справочно!VDA$5*1000000</f>
        <v>#DIV/0!</v>
      </c>
      <c r="VDC57" s="27" t="e">
        <f>VDC56/Справочно!VDB$5*1000000</f>
        <v>#DIV/0!</v>
      </c>
      <c r="VDD57" s="27" t="e">
        <f>VDD56/Справочно!VDC$5*1000000</f>
        <v>#DIV/0!</v>
      </c>
      <c r="VDE57" s="27" t="e">
        <f>VDE56/Справочно!VDD$5*1000000</f>
        <v>#DIV/0!</v>
      </c>
      <c r="VDF57" s="27" t="e">
        <f>VDF56/Справочно!VDE$5*1000000</f>
        <v>#DIV/0!</v>
      </c>
      <c r="VDG57" s="27" t="e">
        <f>VDG56/Справочно!VDF$5*1000000</f>
        <v>#DIV/0!</v>
      </c>
      <c r="VDH57" s="27" t="e">
        <f>VDH56/Справочно!VDG$5*1000000</f>
        <v>#DIV/0!</v>
      </c>
      <c r="VDI57" s="27" t="e">
        <f>VDI56/Справочно!VDH$5*1000000</f>
        <v>#DIV/0!</v>
      </c>
      <c r="VDJ57" s="27" t="e">
        <f>VDJ56/Справочно!VDI$5*1000000</f>
        <v>#DIV/0!</v>
      </c>
      <c r="VDK57" s="27" t="e">
        <f>VDK56/Справочно!VDJ$5*1000000</f>
        <v>#DIV/0!</v>
      </c>
      <c r="VDL57" s="27" t="e">
        <f>VDL56/Справочно!VDK$5*1000000</f>
        <v>#DIV/0!</v>
      </c>
      <c r="VDM57" s="27" t="e">
        <f>VDM56/Справочно!VDL$5*1000000</f>
        <v>#DIV/0!</v>
      </c>
      <c r="VDN57" s="27" t="e">
        <f>VDN56/Справочно!VDM$5*1000000</f>
        <v>#DIV/0!</v>
      </c>
      <c r="VDO57" s="27" t="e">
        <f>VDO56/Справочно!VDN$5*1000000</f>
        <v>#DIV/0!</v>
      </c>
      <c r="VDP57" s="27" t="e">
        <f>VDP56/Справочно!VDO$5*1000000</f>
        <v>#DIV/0!</v>
      </c>
      <c r="VDQ57" s="27" t="e">
        <f>VDQ56/Справочно!VDP$5*1000000</f>
        <v>#DIV/0!</v>
      </c>
      <c r="VDR57" s="27" t="e">
        <f>VDR56/Справочно!VDQ$5*1000000</f>
        <v>#DIV/0!</v>
      </c>
      <c r="VDS57" s="27" t="e">
        <f>VDS56/Справочно!VDR$5*1000000</f>
        <v>#DIV/0!</v>
      </c>
      <c r="VDT57" s="27" t="e">
        <f>VDT56/Справочно!VDS$5*1000000</f>
        <v>#DIV/0!</v>
      </c>
      <c r="VDU57" s="27" t="e">
        <f>VDU56/Справочно!VDT$5*1000000</f>
        <v>#DIV/0!</v>
      </c>
      <c r="VDV57" s="27" t="e">
        <f>VDV56/Справочно!VDU$5*1000000</f>
        <v>#DIV/0!</v>
      </c>
      <c r="VDW57" s="27" t="e">
        <f>VDW56/Справочно!VDV$5*1000000</f>
        <v>#DIV/0!</v>
      </c>
      <c r="VDX57" s="27" t="e">
        <f>VDX56/Справочно!VDW$5*1000000</f>
        <v>#DIV/0!</v>
      </c>
      <c r="VDY57" s="27" t="e">
        <f>VDY56/Справочно!VDX$5*1000000</f>
        <v>#DIV/0!</v>
      </c>
      <c r="VDZ57" s="27" t="e">
        <f>VDZ56/Справочно!VDY$5*1000000</f>
        <v>#DIV/0!</v>
      </c>
      <c r="VEA57" s="27" t="e">
        <f>VEA56/Справочно!VDZ$5*1000000</f>
        <v>#DIV/0!</v>
      </c>
      <c r="VEB57" s="27" t="e">
        <f>VEB56/Справочно!VEA$5*1000000</f>
        <v>#DIV/0!</v>
      </c>
      <c r="VEC57" s="27" t="e">
        <f>VEC56/Справочно!VEB$5*1000000</f>
        <v>#DIV/0!</v>
      </c>
      <c r="VED57" s="27" t="e">
        <f>VED56/Справочно!VEC$5*1000000</f>
        <v>#DIV/0!</v>
      </c>
      <c r="VEE57" s="27" t="e">
        <f>VEE56/Справочно!VED$5*1000000</f>
        <v>#DIV/0!</v>
      </c>
      <c r="VEF57" s="27" t="e">
        <f>VEF56/Справочно!VEE$5*1000000</f>
        <v>#DIV/0!</v>
      </c>
      <c r="VEG57" s="27" t="e">
        <f>VEG56/Справочно!VEF$5*1000000</f>
        <v>#DIV/0!</v>
      </c>
      <c r="VEH57" s="27" t="e">
        <f>VEH56/Справочно!VEG$5*1000000</f>
        <v>#DIV/0!</v>
      </c>
      <c r="VEI57" s="27" t="e">
        <f>VEI56/Справочно!VEH$5*1000000</f>
        <v>#DIV/0!</v>
      </c>
      <c r="VEJ57" s="27" t="e">
        <f>VEJ56/Справочно!VEI$5*1000000</f>
        <v>#DIV/0!</v>
      </c>
      <c r="VEK57" s="27" t="e">
        <f>VEK56/Справочно!VEJ$5*1000000</f>
        <v>#DIV/0!</v>
      </c>
      <c r="VEL57" s="27" t="e">
        <f>VEL56/Справочно!VEK$5*1000000</f>
        <v>#DIV/0!</v>
      </c>
      <c r="VEM57" s="27" t="e">
        <f>VEM56/Справочно!VEL$5*1000000</f>
        <v>#DIV/0!</v>
      </c>
      <c r="VEN57" s="27" t="e">
        <f>VEN56/Справочно!VEM$5*1000000</f>
        <v>#DIV/0!</v>
      </c>
      <c r="VEO57" s="27" t="e">
        <f>VEO56/Справочно!VEN$5*1000000</f>
        <v>#DIV/0!</v>
      </c>
      <c r="VEP57" s="27" t="e">
        <f>VEP56/Справочно!VEO$5*1000000</f>
        <v>#DIV/0!</v>
      </c>
      <c r="VEQ57" s="27" t="e">
        <f>VEQ56/Справочно!VEP$5*1000000</f>
        <v>#DIV/0!</v>
      </c>
      <c r="VER57" s="27" t="e">
        <f>VER56/Справочно!VEQ$5*1000000</f>
        <v>#DIV/0!</v>
      </c>
      <c r="VES57" s="27" t="e">
        <f>VES56/Справочно!VER$5*1000000</f>
        <v>#DIV/0!</v>
      </c>
      <c r="VET57" s="27" t="e">
        <f>VET56/Справочно!VES$5*1000000</f>
        <v>#DIV/0!</v>
      </c>
      <c r="VEU57" s="27" t="e">
        <f>VEU56/Справочно!VET$5*1000000</f>
        <v>#DIV/0!</v>
      </c>
      <c r="VEV57" s="27" t="e">
        <f>VEV56/Справочно!VEU$5*1000000</f>
        <v>#DIV/0!</v>
      </c>
      <c r="VEW57" s="27" t="e">
        <f>VEW56/Справочно!VEV$5*1000000</f>
        <v>#DIV/0!</v>
      </c>
      <c r="VEX57" s="27" t="e">
        <f>VEX56/Справочно!VEW$5*1000000</f>
        <v>#DIV/0!</v>
      </c>
      <c r="VEY57" s="27" t="e">
        <f>VEY56/Справочно!VEX$5*1000000</f>
        <v>#DIV/0!</v>
      </c>
      <c r="VEZ57" s="27" t="e">
        <f>VEZ56/Справочно!VEY$5*1000000</f>
        <v>#DIV/0!</v>
      </c>
      <c r="VFA57" s="27" t="e">
        <f>VFA56/Справочно!VEZ$5*1000000</f>
        <v>#DIV/0!</v>
      </c>
      <c r="VFB57" s="27" t="e">
        <f>VFB56/Справочно!VFA$5*1000000</f>
        <v>#DIV/0!</v>
      </c>
      <c r="VFC57" s="27" t="e">
        <f>VFC56/Справочно!VFB$5*1000000</f>
        <v>#DIV/0!</v>
      </c>
      <c r="VFD57" s="27" t="e">
        <f>VFD56/Справочно!VFC$5*1000000</f>
        <v>#DIV/0!</v>
      </c>
      <c r="VFE57" s="27" t="e">
        <f>VFE56/Справочно!VFD$5*1000000</f>
        <v>#DIV/0!</v>
      </c>
      <c r="VFF57" s="27" t="e">
        <f>VFF56/Справочно!VFE$5*1000000</f>
        <v>#DIV/0!</v>
      </c>
      <c r="VFG57" s="27" t="e">
        <f>VFG56/Справочно!VFF$5*1000000</f>
        <v>#DIV/0!</v>
      </c>
      <c r="VFH57" s="27" t="e">
        <f>VFH56/Справочно!VFG$5*1000000</f>
        <v>#DIV/0!</v>
      </c>
      <c r="VFI57" s="27" t="e">
        <f>VFI56/Справочно!VFH$5*1000000</f>
        <v>#DIV/0!</v>
      </c>
      <c r="VFJ57" s="27" t="e">
        <f>VFJ56/Справочно!VFI$5*1000000</f>
        <v>#DIV/0!</v>
      </c>
      <c r="VFK57" s="27" t="e">
        <f>VFK56/Справочно!VFJ$5*1000000</f>
        <v>#DIV/0!</v>
      </c>
      <c r="VFL57" s="27" t="e">
        <f>VFL56/Справочно!VFK$5*1000000</f>
        <v>#DIV/0!</v>
      </c>
      <c r="VFM57" s="27" t="e">
        <f>VFM56/Справочно!VFL$5*1000000</f>
        <v>#DIV/0!</v>
      </c>
      <c r="VFN57" s="27" t="e">
        <f>VFN56/Справочно!VFM$5*1000000</f>
        <v>#DIV/0!</v>
      </c>
      <c r="VFO57" s="27" t="e">
        <f>VFO56/Справочно!VFN$5*1000000</f>
        <v>#DIV/0!</v>
      </c>
      <c r="VFP57" s="27" t="e">
        <f>VFP56/Справочно!VFO$5*1000000</f>
        <v>#DIV/0!</v>
      </c>
      <c r="VFQ57" s="27" t="e">
        <f>VFQ56/Справочно!VFP$5*1000000</f>
        <v>#DIV/0!</v>
      </c>
      <c r="VFR57" s="27" t="e">
        <f>VFR56/Справочно!VFQ$5*1000000</f>
        <v>#DIV/0!</v>
      </c>
      <c r="VFS57" s="27" t="e">
        <f>VFS56/Справочно!VFR$5*1000000</f>
        <v>#DIV/0!</v>
      </c>
      <c r="VFT57" s="27" t="e">
        <f>VFT56/Справочно!VFS$5*1000000</f>
        <v>#DIV/0!</v>
      </c>
      <c r="VFU57" s="27" t="e">
        <f>VFU56/Справочно!VFT$5*1000000</f>
        <v>#DIV/0!</v>
      </c>
      <c r="VFV57" s="27" t="e">
        <f>VFV56/Справочно!VFU$5*1000000</f>
        <v>#DIV/0!</v>
      </c>
      <c r="VFW57" s="27" t="e">
        <f>VFW56/Справочно!VFV$5*1000000</f>
        <v>#DIV/0!</v>
      </c>
      <c r="VFX57" s="27" t="e">
        <f>VFX56/Справочно!VFW$5*1000000</f>
        <v>#DIV/0!</v>
      </c>
      <c r="VFY57" s="27" t="e">
        <f>VFY56/Справочно!VFX$5*1000000</f>
        <v>#DIV/0!</v>
      </c>
      <c r="VFZ57" s="27" t="e">
        <f>VFZ56/Справочно!VFY$5*1000000</f>
        <v>#DIV/0!</v>
      </c>
      <c r="VGA57" s="27" t="e">
        <f>VGA56/Справочно!VFZ$5*1000000</f>
        <v>#DIV/0!</v>
      </c>
      <c r="VGB57" s="27" t="e">
        <f>VGB56/Справочно!VGA$5*1000000</f>
        <v>#DIV/0!</v>
      </c>
      <c r="VGC57" s="27" t="e">
        <f>VGC56/Справочно!VGB$5*1000000</f>
        <v>#DIV/0!</v>
      </c>
      <c r="VGD57" s="27" t="e">
        <f>VGD56/Справочно!VGC$5*1000000</f>
        <v>#DIV/0!</v>
      </c>
      <c r="VGE57" s="27" t="e">
        <f>VGE56/Справочно!VGD$5*1000000</f>
        <v>#DIV/0!</v>
      </c>
      <c r="VGF57" s="27" t="e">
        <f>VGF56/Справочно!VGE$5*1000000</f>
        <v>#DIV/0!</v>
      </c>
      <c r="VGG57" s="27" t="e">
        <f>VGG56/Справочно!VGF$5*1000000</f>
        <v>#DIV/0!</v>
      </c>
      <c r="VGH57" s="27" t="e">
        <f>VGH56/Справочно!VGG$5*1000000</f>
        <v>#DIV/0!</v>
      </c>
      <c r="VGI57" s="27" t="e">
        <f>VGI56/Справочно!VGH$5*1000000</f>
        <v>#DIV/0!</v>
      </c>
      <c r="VGJ57" s="27" t="e">
        <f>VGJ56/Справочно!VGI$5*1000000</f>
        <v>#DIV/0!</v>
      </c>
      <c r="VGK57" s="27" t="e">
        <f>VGK56/Справочно!VGJ$5*1000000</f>
        <v>#DIV/0!</v>
      </c>
      <c r="VGL57" s="27" t="e">
        <f>VGL56/Справочно!VGK$5*1000000</f>
        <v>#DIV/0!</v>
      </c>
      <c r="VGM57" s="27" t="e">
        <f>VGM56/Справочно!VGL$5*1000000</f>
        <v>#DIV/0!</v>
      </c>
      <c r="VGN57" s="27" t="e">
        <f>VGN56/Справочно!VGM$5*1000000</f>
        <v>#DIV/0!</v>
      </c>
      <c r="VGO57" s="27" t="e">
        <f>VGO56/Справочно!VGN$5*1000000</f>
        <v>#DIV/0!</v>
      </c>
      <c r="VGP57" s="27" t="e">
        <f>VGP56/Справочно!VGO$5*1000000</f>
        <v>#DIV/0!</v>
      </c>
      <c r="VGQ57" s="27" t="e">
        <f>VGQ56/Справочно!VGP$5*1000000</f>
        <v>#DIV/0!</v>
      </c>
      <c r="VGR57" s="27" t="e">
        <f>VGR56/Справочно!VGQ$5*1000000</f>
        <v>#DIV/0!</v>
      </c>
      <c r="VGS57" s="27" t="e">
        <f>VGS56/Справочно!VGR$5*1000000</f>
        <v>#DIV/0!</v>
      </c>
      <c r="VGT57" s="27" t="e">
        <f>VGT56/Справочно!VGS$5*1000000</f>
        <v>#DIV/0!</v>
      </c>
      <c r="VGU57" s="27" t="e">
        <f>VGU56/Справочно!VGT$5*1000000</f>
        <v>#DIV/0!</v>
      </c>
      <c r="VGV57" s="27" t="e">
        <f>VGV56/Справочно!VGU$5*1000000</f>
        <v>#DIV/0!</v>
      </c>
      <c r="VGW57" s="27" t="e">
        <f>VGW56/Справочно!VGV$5*1000000</f>
        <v>#DIV/0!</v>
      </c>
      <c r="VGX57" s="27" t="e">
        <f>VGX56/Справочно!VGW$5*1000000</f>
        <v>#DIV/0!</v>
      </c>
      <c r="VGY57" s="27" t="e">
        <f>VGY56/Справочно!VGX$5*1000000</f>
        <v>#DIV/0!</v>
      </c>
      <c r="VGZ57" s="27" t="e">
        <f>VGZ56/Справочно!VGY$5*1000000</f>
        <v>#DIV/0!</v>
      </c>
      <c r="VHA57" s="27" t="e">
        <f>VHA56/Справочно!VGZ$5*1000000</f>
        <v>#DIV/0!</v>
      </c>
      <c r="VHB57" s="27" t="e">
        <f>VHB56/Справочно!VHA$5*1000000</f>
        <v>#DIV/0!</v>
      </c>
      <c r="VHC57" s="27" t="e">
        <f>VHC56/Справочно!VHB$5*1000000</f>
        <v>#DIV/0!</v>
      </c>
      <c r="VHD57" s="27" t="e">
        <f>VHD56/Справочно!VHC$5*1000000</f>
        <v>#DIV/0!</v>
      </c>
      <c r="VHE57" s="27" t="e">
        <f>VHE56/Справочно!VHD$5*1000000</f>
        <v>#DIV/0!</v>
      </c>
      <c r="VHF57" s="27" t="e">
        <f>VHF56/Справочно!VHE$5*1000000</f>
        <v>#DIV/0!</v>
      </c>
      <c r="VHG57" s="27" t="e">
        <f>VHG56/Справочно!VHF$5*1000000</f>
        <v>#DIV/0!</v>
      </c>
      <c r="VHH57" s="27" t="e">
        <f>VHH56/Справочно!VHG$5*1000000</f>
        <v>#DIV/0!</v>
      </c>
      <c r="VHI57" s="27" t="e">
        <f>VHI56/Справочно!VHH$5*1000000</f>
        <v>#DIV/0!</v>
      </c>
      <c r="VHJ57" s="27" t="e">
        <f>VHJ56/Справочно!VHI$5*1000000</f>
        <v>#DIV/0!</v>
      </c>
      <c r="VHK57" s="27" t="e">
        <f>VHK56/Справочно!VHJ$5*1000000</f>
        <v>#DIV/0!</v>
      </c>
      <c r="VHL57" s="27" t="e">
        <f>VHL56/Справочно!VHK$5*1000000</f>
        <v>#DIV/0!</v>
      </c>
      <c r="VHM57" s="27" t="e">
        <f>VHM56/Справочно!VHL$5*1000000</f>
        <v>#DIV/0!</v>
      </c>
      <c r="VHN57" s="27" t="e">
        <f>VHN56/Справочно!VHM$5*1000000</f>
        <v>#DIV/0!</v>
      </c>
      <c r="VHO57" s="27" t="e">
        <f>VHO56/Справочно!VHN$5*1000000</f>
        <v>#DIV/0!</v>
      </c>
      <c r="VHP57" s="27" t="e">
        <f>VHP56/Справочно!VHO$5*1000000</f>
        <v>#DIV/0!</v>
      </c>
      <c r="VHQ57" s="27" t="e">
        <f>VHQ56/Справочно!VHP$5*1000000</f>
        <v>#DIV/0!</v>
      </c>
      <c r="VHR57" s="27" t="e">
        <f>VHR56/Справочно!VHQ$5*1000000</f>
        <v>#DIV/0!</v>
      </c>
      <c r="VHS57" s="27" t="e">
        <f>VHS56/Справочно!VHR$5*1000000</f>
        <v>#DIV/0!</v>
      </c>
      <c r="VHT57" s="27" t="e">
        <f>VHT56/Справочно!VHS$5*1000000</f>
        <v>#DIV/0!</v>
      </c>
      <c r="VHU57" s="27" t="e">
        <f>VHU56/Справочно!VHT$5*1000000</f>
        <v>#DIV/0!</v>
      </c>
      <c r="VHV57" s="27" t="e">
        <f>VHV56/Справочно!VHU$5*1000000</f>
        <v>#DIV/0!</v>
      </c>
      <c r="VHW57" s="27" t="e">
        <f>VHW56/Справочно!VHV$5*1000000</f>
        <v>#DIV/0!</v>
      </c>
      <c r="VHX57" s="27" t="e">
        <f>VHX56/Справочно!VHW$5*1000000</f>
        <v>#DIV/0!</v>
      </c>
      <c r="VHY57" s="27" t="e">
        <f>VHY56/Справочно!VHX$5*1000000</f>
        <v>#DIV/0!</v>
      </c>
      <c r="VHZ57" s="27" t="e">
        <f>VHZ56/Справочно!VHY$5*1000000</f>
        <v>#DIV/0!</v>
      </c>
      <c r="VIA57" s="27" t="e">
        <f>VIA56/Справочно!VHZ$5*1000000</f>
        <v>#DIV/0!</v>
      </c>
      <c r="VIB57" s="27" t="e">
        <f>VIB56/Справочно!VIA$5*1000000</f>
        <v>#DIV/0!</v>
      </c>
      <c r="VIC57" s="27" t="e">
        <f>VIC56/Справочно!VIB$5*1000000</f>
        <v>#DIV/0!</v>
      </c>
      <c r="VID57" s="27" t="e">
        <f>VID56/Справочно!VIC$5*1000000</f>
        <v>#DIV/0!</v>
      </c>
      <c r="VIE57" s="27" t="e">
        <f>VIE56/Справочно!VID$5*1000000</f>
        <v>#DIV/0!</v>
      </c>
      <c r="VIF57" s="27" t="e">
        <f>VIF56/Справочно!VIE$5*1000000</f>
        <v>#DIV/0!</v>
      </c>
      <c r="VIG57" s="27" t="e">
        <f>VIG56/Справочно!VIF$5*1000000</f>
        <v>#DIV/0!</v>
      </c>
      <c r="VIH57" s="27" t="e">
        <f>VIH56/Справочно!VIG$5*1000000</f>
        <v>#DIV/0!</v>
      </c>
      <c r="VII57" s="27" t="e">
        <f>VII56/Справочно!VIH$5*1000000</f>
        <v>#DIV/0!</v>
      </c>
      <c r="VIJ57" s="27" t="e">
        <f>VIJ56/Справочно!VII$5*1000000</f>
        <v>#DIV/0!</v>
      </c>
      <c r="VIK57" s="27" t="e">
        <f>VIK56/Справочно!VIJ$5*1000000</f>
        <v>#DIV/0!</v>
      </c>
      <c r="VIL57" s="27" t="e">
        <f>VIL56/Справочно!VIK$5*1000000</f>
        <v>#DIV/0!</v>
      </c>
      <c r="VIM57" s="27" t="e">
        <f>VIM56/Справочно!VIL$5*1000000</f>
        <v>#DIV/0!</v>
      </c>
      <c r="VIN57" s="27" t="e">
        <f>VIN56/Справочно!VIM$5*1000000</f>
        <v>#DIV/0!</v>
      </c>
      <c r="VIO57" s="27" t="e">
        <f>VIO56/Справочно!VIN$5*1000000</f>
        <v>#DIV/0!</v>
      </c>
      <c r="VIP57" s="27" t="e">
        <f>VIP56/Справочно!VIO$5*1000000</f>
        <v>#DIV/0!</v>
      </c>
      <c r="VIQ57" s="27" t="e">
        <f>VIQ56/Справочно!VIP$5*1000000</f>
        <v>#DIV/0!</v>
      </c>
      <c r="VIR57" s="27" t="e">
        <f>VIR56/Справочно!VIQ$5*1000000</f>
        <v>#DIV/0!</v>
      </c>
      <c r="VIS57" s="27" t="e">
        <f>VIS56/Справочно!VIR$5*1000000</f>
        <v>#DIV/0!</v>
      </c>
      <c r="VIT57" s="27" t="e">
        <f>VIT56/Справочно!VIS$5*1000000</f>
        <v>#DIV/0!</v>
      </c>
      <c r="VIU57" s="27" t="e">
        <f>VIU56/Справочно!VIT$5*1000000</f>
        <v>#DIV/0!</v>
      </c>
      <c r="VIV57" s="27" t="e">
        <f>VIV56/Справочно!VIU$5*1000000</f>
        <v>#DIV/0!</v>
      </c>
      <c r="VIW57" s="27" t="e">
        <f>VIW56/Справочно!VIV$5*1000000</f>
        <v>#DIV/0!</v>
      </c>
      <c r="VIX57" s="27" t="e">
        <f>VIX56/Справочно!VIW$5*1000000</f>
        <v>#DIV/0!</v>
      </c>
      <c r="VIY57" s="27" t="e">
        <f>VIY56/Справочно!VIX$5*1000000</f>
        <v>#DIV/0!</v>
      </c>
      <c r="VIZ57" s="27" t="e">
        <f>VIZ56/Справочно!VIY$5*1000000</f>
        <v>#DIV/0!</v>
      </c>
      <c r="VJA57" s="27" t="e">
        <f>VJA56/Справочно!VIZ$5*1000000</f>
        <v>#DIV/0!</v>
      </c>
      <c r="VJB57" s="27" t="e">
        <f>VJB56/Справочно!VJA$5*1000000</f>
        <v>#DIV/0!</v>
      </c>
      <c r="VJC57" s="27" t="e">
        <f>VJC56/Справочно!VJB$5*1000000</f>
        <v>#DIV/0!</v>
      </c>
      <c r="VJD57" s="27" t="e">
        <f>VJD56/Справочно!VJC$5*1000000</f>
        <v>#DIV/0!</v>
      </c>
      <c r="VJE57" s="27" t="e">
        <f>VJE56/Справочно!VJD$5*1000000</f>
        <v>#DIV/0!</v>
      </c>
      <c r="VJF57" s="27" t="e">
        <f>VJF56/Справочно!VJE$5*1000000</f>
        <v>#DIV/0!</v>
      </c>
      <c r="VJG57" s="27" t="e">
        <f>VJG56/Справочно!VJF$5*1000000</f>
        <v>#DIV/0!</v>
      </c>
      <c r="VJH57" s="27" t="e">
        <f>VJH56/Справочно!VJG$5*1000000</f>
        <v>#DIV/0!</v>
      </c>
      <c r="VJI57" s="27" t="e">
        <f>VJI56/Справочно!VJH$5*1000000</f>
        <v>#DIV/0!</v>
      </c>
      <c r="VJJ57" s="27" t="e">
        <f>VJJ56/Справочно!VJI$5*1000000</f>
        <v>#DIV/0!</v>
      </c>
      <c r="VJK57" s="27" t="e">
        <f>VJK56/Справочно!VJJ$5*1000000</f>
        <v>#DIV/0!</v>
      </c>
      <c r="VJL57" s="27" t="e">
        <f>VJL56/Справочно!VJK$5*1000000</f>
        <v>#DIV/0!</v>
      </c>
      <c r="VJM57" s="27" t="e">
        <f>VJM56/Справочно!VJL$5*1000000</f>
        <v>#DIV/0!</v>
      </c>
      <c r="VJN57" s="27" t="e">
        <f>VJN56/Справочно!VJM$5*1000000</f>
        <v>#DIV/0!</v>
      </c>
      <c r="VJO57" s="27" t="e">
        <f>VJO56/Справочно!VJN$5*1000000</f>
        <v>#DIV/0!</v>
      </c>
      <c r="VJP57" s="27" t="e">
        <f>VJP56/Справочно!VJO$5*1000000</f>
        <v>#DIV/0!</v>
      </c>
      <c r="VJQ57" s="27" t="e">
        <f>VJQ56/Справочно!VJP$5*1000000</f>
        <v>#DIV/0!</v>
      </c>
      <c r="VJR57" s="27" t="e">
        <f>VJR56/Справочно!VJQ$5*1000000</f>
        <v>#DIV/0!</v>
      </c>
      <c r="VJS57" s="27" t="e">
        <f>VJS56/Справочно!VJR$5*1000000</f>
        <v>#DIV/0!</v>
      </c>
      <c r="VJT57" s="27" t="e">
        <f>VJT56/Справочно!VJS$5*1000000</f>
        <v>#DIV/0!</v>
      </c>
      <c r="VJU57" s="27" t="e">
        <f>VJU56/Справочно!VJT$5*1000000</f>
        <v>#DIV/0!</v>
      </c>
      <c r="VJV57" s="27" t="e">
        <f>VJV56/Справочно!VJU$5*1000000</f>
        <v>#DIV/0!</v>
      </c>
      <c r="VJW57" s="27" t="e">
        <f>VJW56/Справочно!VJV$5*1000000</f>
        <v>#DIV/0!</v>
      </c>
      <c r="VJX57" s="27" t="e">
        <f>VJX56/Справочно!VJW$5*1000000</f>
        <v>#DIV/0!</v>
      </c>
      <c r="VJY57" s="27" t="e">
        <f>VJY56/Справочно!VJX$5*1000000</f>
        <v>#DIV/0!</v>
      </c>
      <c r="VJZ57" s="27" t="e">
        <f>VJZ56/Справочно!VJY$5*1000000</f>
        <v>#DIV/0!</v>
      </c>
      <c r="VKA57" s="27" t="e">
        <f>VKA56/Справочно!VJZ$5*1000000</f>
        <v>#DIV/0!</v>
      </c>
      <c r="VKB57" s="27" t="e">
        <f>VKB56/Справочно!VKA$5*1000000</f>
        <v>#DIV/0!</v>
      </c>
      <c r="VKC57" s="27" t="e">
        <f>VKC56/Справочно!VKB$5*1000000</f>
        <v>#DIV/0!</v>
      </c>
      <c r="VKD57" s="27" t="e">
        <f>VKD56/Справочно!VKC$5*1000000</f>
        <v>#DIV/0!</v>
      </c>
      <c r="VKE57" s="27" t="e">
        <f>VKE56/Справочно!VKD$5*1000000</f>
        <v>#DIV/0!</v>
      </c>
      <c r="VKF57" s="27" t="e">
        <f>VKF56/Справочно!VKE$5*1000000</f>
        <v>#DIV/0!</v>
      </c>
      <c r="VKG57" s="27" t="e">
        <f>VKG56/Справочно!VKF$5*1000000</f>
        <v>#DIV/0!</v>
      </c>
      <c r="VKH57" s="27" t="e">
        <f>VKH56/Справочно!VKG$5*1000000</f>
        <v>#DIV/0!</v>
      </c>
      <c r="VKI57" s="27" t="e">
        <f>VKI56/Справочно!VKH$5*1000000</f>
        <v>#DIV/0!</v>
      </c>
      <c r="VKJ57" s="27" t="e">
        <f>VKJ56/Справочно!VKI$5*1000000</f>
        <v>#DIV/0!</v>
      </c>
      <c r="VKK57" s="27" t="e">
        <f>VKK56/Справочно!VKJ$5*1000000</f>
        <v>#DIV/0!</v>
      </c>
      <c r="VKL57" s="27" t="e">
        <f>VKL56/Справочно!VKK$5*1000000</f>
        <v>#DIV/0!</v>
      </c>
      <c r="VKM57" s="27" t="e">
        <f>VKM56/Справочно!VKL$5*1000000</f>
        <v>#DIV/0!</v>
      </c>
      <c r="VKN57" s="27" t="e">
        <f>VKN56/Справочно!VKM$5*1000000</f>
        <v>#DIV/0!</v>
      </c>
      <c r="VKO57" s="27" t="e">
        <f>VKO56/Справочно!VKN$5*1000000</f>
        <v>#DIV/0!</v>
      </c>
      <c r="VKP57" s="27" t="e">
        <f>VKP56/Справочно!VKO$5*1000000</f>
        <v>#DIV/0!</v>
      </c>
      <c r="VKQ57" s="27" t="e">
        <f>VKQ56/Справочно!VKP$5*1000000</f>
        <v>#DIV/0!</v>
      </c>
      <c r="VKR57" s="27" t="e">
        <f>VKR56/Справочно!VKQ$5*1000000</f>
        <v>#DIV/0!</v>
      </c>
      <c r="VKS57" s="27" t="e">
        <f>VKS56/Справочно!VKR$5*1000000</f>
        <v>#DIV/0!</v>
      </c>
      <c r="VKT57" s="27" t="e">
        <f>VKT56/Справочно!VKS$5*1000000</f>
        <v>#DIV/0!</v>
      </c>
      <c r="VKU57" s="27" t="e">
        <f>VKU56/Справочно!VKT$5*1000000</f>
        <v>#DIV/0!</v>
      </c>
      <c r="VKV57" s="27" t="e">
        <f>VKV56/Справочно!VKU$5*1000000</f>
        <v>#DIV/0!</v>
      </c>
      <c r="VKW57" s="27" t="e">
        <f>VKW56/Справочно!VKV$5*1000000</f>
        <v>#DIV/0!</v>
      </c>
      <c r="VKX57" s="27" t="e">
        <f>VKX56/Справочно!VKW$5*1000000</f>
        <v>#DIV/0!</v>
      </c>
      <c r="VKY57" s="27" t="e">
        <f>VKY56/Справочно!VKX$5*1000000</f>
        <v>#DIV/0!</v>
      </c>
      <c r="VKZ57" s="27" t="e">
        <f>VKZ56/Справочно!VKY$5*1000000</f>
        <v>#DIV/0!</v>
      </c>
      <c r="VLA57" s="27" t="e">
        <f>VLA56/Справочно!VKZ$5*1000000</f>
        <v>#DIV/0!</v>
      </c>
      <c r="VLB57" s="27" t="e">
        <f>VLB56/Справочно!VLA$5*1000000</f>
        <v>#DIV/0!</v>
      </c>
      <c r="VLC57" s="27" t="e">
        <f>VLC56/Справочно!VLB$5*1000000</f>
        <v>#DIV/0!</v>
      </c>
      <c r="VLD57" s="27" t="e">
        <f>VLD56/Справочно!VLC$5*1000000</f>
        <v>#DIV/0!</v>
      </c>
      <c r="VLE57" s="27" t="e">
        <f>VLE56/Справочно!VLD$5*1000000</f>
        <v>#DIV/0!</v>
      </c>
      <c r="VLF57" s="27" t="e">
        <f>VLF56/Справочно!VLE$5*1000000</f>
        <v>#DIV/0!</v>
      </c>
      <c r="VLG57" s="27" t="e">
        <f>VLG56/Справочно!VLF$5*1000000</f>
        <v>#DIV/0!</v>
      </c>
      <c r="VLH57" s="27" t="e">
        <f>VLH56/Справочно!VLG$5*1000000</f>
        <v>#DIV/0!</v>
      </c>
      <c r="VLI57" s="27" t="e">
        <f>VLI56/Справочно!VLH$5*1000000</f>
        <v>#DIV/0!</v>
      </c>
      <c r="VLJ57" s="27" t="e">
        <f>VLJ56/Справочно!VLI$5*1000000</f>
        <v>#DIV/0!</v>
      </c>
      <c r="VLK57" s="27" t="e">
        <f>VLK56/Справочно!VLJ$5*1000000</f>
        <v>#DIV/0!</v>
      </c>
      <c r="VLL57" s="27" t="e">
        <f>VLL56/Справочно!VLK$5*1000000</f>
        <v>#DIV/0!</v>
      </c>
      <c r="VLM57" s="27" t="e">
        <f>VLM56/Справочно!VLL$5*1000000</f>
        <v>#DIV/0!</v>
      </c>
      <c r="VLN57" s="27" t="e">
        <f>VLN56/Справочно!VLM$5*1000000</f>
        <v>#DIV/0!</v>
      </c>
      <c r="VLO57" s="27" t="e">
        <f>VLO56/Справочно!VLN$5*1000000</f>
        <v>#DIV/0!</v>
      </c>
      <c r="VLP57" s="27" t="e">
        <f>VLP56/Справочно!VLO$5*1000000</f>
        <v>#DIV/0!</v>
      </c>
      <c r="VLQ57" s="27" t="e">
        <f>VLQ56/Справочно!VLP$5*1000000</f>
        <v>#DIV/0!</v>
      </c>
      <c r="VLR57" s="27" t="e">
        <f>VLR56/Справочно!VLQ$5*1000000</f>
        <v>#DIV/0!</v>
      </c>
      <c r="VLS57" s="27" t="e">
        <f>VLS56/Справочно!VLR$5*1000000</f>
        <v>#DIV/0!</v>
      </c>
      <c r="VLT57" s="27" t="e">
        <f>VLT56/Справочно!VLS$5*1000000</f>
        <v>#DIV/0!</v>
      </c>
      <c r="VLU57" s="27" t="e">
        <f>VLU56/Справочно!VLT$5*1000000</f>
        <v>#DIV/0!</v>
      </c>
      <c r="VLV57" s="27" t="e">
        <f>VLV56/Справочно!VLU$5*1000000</f>
        <v>#DIV/0!</v>
      </c>
      <c r="VLW57" s="27" t="e">
        <f>VLW56/Справочно!VLV$5*1000000</f>
        <v>#DIV/0!</v>
      </c>
      <c r="VLX57" s="27" t="e">
        <f>VLX56/Справочно!VLW$5*1000000</f>
        <v>#DIV/0!</v>
      </c>
      <c r="VLY57" s="27" t="e">
        <f>VLY56/Справочно!VLX$5*1000000</f>
        <v>#DIV/0!</v>
      </c>
      <c r="VLZ57" s="27" t="e">
        <f>VLZ56/Справочно!VLY$5*1000000</f>
        <v>#DIV/0!</v>
      </c>
      <c r="VMA57" s="27" t="e">
        <f>VMA56/Справочно!VLZ$5*1000000</f>
        <v>#DIV/0!</v>
      </c>
      <c r="VMB57" s="27" t="e">
        <f>VMB56/Справочно!VMA$5*1000000</f>
        <v>#DIV/0!</v>
      </c>
      <c r="VMC57" s="27" t="e">
        <f>VMC56/Справочно!VMB$5*1000000</f>
        <v>#DIV/0!</v>
      </c>
      <c r="VMD57" s="27" t="e">
        <f>VMD56/Справочно!VMC$5*1000000</f>
        <v>#DIV/0!</v>
      </c>
      <c r="VME57" s="27" t="e">
        <f>VME56/Справочно!VMD$5*1000000</f>
        <v>#DIV/0!</v>
      </c>
      <c r="VMF57" s="27" t="e">
        <f>VMF56/Справочно!VME$5*1000000</f>
        <v>#DIV/0!</v>
      </c>
      <c r="VMG57" s="27" t="e">
        <f>VMG56/Справочно!VMF$5*1000000</f>
        <v>#DIV/0!</v>
      </c>
      <c r="VMH57" s="27" t="e">
        <f>VMH56/Справочно!VMG$5*1000000</f>
        <v>#DIV/0!</v>
      </c>
      <c r="VMI57" s="27" t="e">
        <f>VMI56/Справочно!VMH$5*1000000</f>
        <v>#DIV/0!</v>
      </c>
      <c r="VMJ57" s="27" t="e">
        <f>VMJ56/Справочно!VMI$5*1000000</f>
        <v>#DIV/0!</v>
      </c>
      <c r="VMK57" s="27" t="e">
        <f>VMK56/Справочно!VMJ$5*1000000</f>
        <v>#DIV/0!</v>
      </c>
      <c r="VML57" s="27" t="e">
        <f>VML56/Справочно!VMK$5*1000000</f>
        <v>#DIV/0!</v>
      </c>
      <c r="VMM57" s="27" t="e">
        <f>VMM56/Справочно!VML$5*1000000</f>
        <v>#DIV/0!</v>
      </c>
      <c r="VMN57" s="27" t="e">
        <f>VMN56/Справочно!VMM$5*1000000</f>
        <v>#DIV/0!</v>
      </c>
      <c r="VMO57" s="27" t="e">
        <f>VMO56/Справочно!VMN$5*1000000</f>
        <v>#DIV/0!</v>
      </c>
      <c r="VMP57" s="27" t="e">
        <f>VMP56/Справочно!VMO$5*1000000</f>
        <v>#DIV/0!</v>
      </c>
      <c r="VMQ57" s="27" t="e">
        <f>VMQ56/Справочно!VMP$5*1000000</f>
        <v>#DIV/0!</v>
      </c>
      <c r="VMR57" s="27" t="e">
        <f>VMR56/Справочно!VMQ$5*1000000</f>
        <v>#DIV/0!</v>
      </c>
      <c r="VMS57" s="27" t="e">
        <f>VMS56/Справочно!VMR$5*1000000</f>
        <v>#DIV/0!</v>
      </c>
      <c r="VMT57" s="27" t="e">
        <f>VMT56/Справочно!VMS$5*1000000</f>
        <v>#DIV/0!</v>
      </c>
      <c r="VMU57" s="27" t="e">
        <f>VMU56/Справочно!VMT$5*1000000</f>
        <v>#DIV/0!</v>
      </c>
      <c r="VMV57" s="27" t="e">
        <f>VMV56/Справочно!VMU$5*1000000</f>
        <v>#DIV/0!</v>
      </c>
      <c r="VMW57" s="27" t="e">
        <f>VMW56/Справочно!VMV$5*1000000</f>
        <v>#DIV/0!</v>
      </c>
      <c r="VMX57" s="27" t="e">
        <f>VMX56/Справочно!VMW$5*1000000</f>
        <v>#DIV/0!</v>
      </c>
      <c r="VMY57" s="27" t="e">
        <f>VMY56/Справочно!VMX$5*1000000</f>
        <v>#DIV/0!</v>
      </c>
      <c r="VMZ57" s="27" t="e">
        <f>VMZ56/Справочно!VMY$5*1000000</f>
        <v>#DIV/0!</v>
      </c>
      <c r="VNA57" s="27" t="e">
        <f>VNA56/Справочно!VMZ$5*1000000</f>
        <v>#DIV/0!</v>
      </c>
      <c r="VNB57" s="27" t="e">
        <f>VNB56/Справочно!VNA$5*1000000</f>
        <v>#DIV/0!</v>
      </c>
      <c r="VNC57" s="27" t="e">
        <f>VNC56/Справочно!VNB$5*1000000</f>
        <v>#DIV/0!</v>
      </c>
      <c r="VND57" s="27" t="e">
        <f>VND56/Справочно!VNC$5*1000000</f>
        <v>#DIV/0!</v>
      </c>
      <c r="VNE57" s="27" t="e">
        <f>VNE56/Справочно!VND$5*1000000</f>
        <v>#DIV/0!</v>
      </c>
      <c r="VNF57" s="27" t="e">
        <f>VNF56/Справочно!VNE$5*1000000</f>
        <v>#DIV/0!</v>
      </c>
      <c r="VNG57" s="27" t="e">
        <f>VNG56/Справочно!VNF$5*1000000</f>
        <v>#DIV/0!</v>
      </c>
      <c r="VNH57" s="27" t="e">
        <f>VNH56/Справочно!VNG$5*1000000</f>
        <v>#DIV/0!</v>
      </c>
      <c r="VNI57" s="27" t="e">
        <f>VNI56/Справочно!VNH$5*1000000</f>
        <v>#DIV/0!</v>
      </c>
      <c r="VNJ57" s="27" t="e">
        <f>VNJ56/Справочно!VNI$5*1000000</f>
        <v>#DIV/0!</v>
      </c>
      <c r="VNK57" s="27" t="e">
        <f>VNK56/Справочно!VNJ$5*1000000</f>
        <v>#DIV/0!</v>
      </c>
      <c r="VNL57" s="27" t="e">
        <f>VNL56/Справочно!VNK$5*1000000</f>
        <v>#DIV/0!</v>
      </c>
      <c r="VNM57" s="27" t="e">
        <f>VNM56/Справочно!VNL$5*1000000</f>
        <v>#DIV/0!</v>
      </c>
      <c r="VNN57" s="27" t="e">
        <f>VNN56/Справочно!VNM$5*1000000</f>
        <v>#DIV/0!</v>
      </c>
      <c r="VNO57" s="27" t="e">
        <f>VNO56/Справочно!VNN$5*1000000</f>
        <v>#DIV/0!</v>
      </c>
      <c r="VNP57" s="27" t="e">
        <f>VNP56/Справочно!VNO$5*1000000</f>
        <v>#DIV/0!</v>
      </c>
      <c r="VNQ57" s="27" t="e">
        <f>VNQ56/Справочно!VNP$5*1000000</f>
        <v>#DIV/0!</v>
      </c>
      <c r="VNR57" s="27" t="e">
        <f>VNR56/Справочно!VNQ$5*1000000</f>
        <v>#DIV/0!</v>
      </c>
      <c r="VNS57" s="27" t="e">
        <f>VNS56/Справочно!VNR$5*1000000</f>
        <v>#DIV/0!</v>
      </c>
      <c r="VNT57" s="27" t="e">
        <f>VNT56/Справочно!VNS$5*1000000</f>
        <v>#DIV/0!</v>
      </c>
      <c r="VNU57" s="27" t="e">
        <f>VNU56/Справочно!VNT$5*1000000</f>
        <v>#DIV/0!</v>
      </c>
      <c r="VNV57" s="27" t="e">
        <f>VNV56/Справочно!VNU$5*1000000</f>
        <v>#DIV/0!</v>
      </c>
      <c r="VNW57" s="27" t="e">
        <f>VNW56/Справочно!VNV$5*1000000</f>
        <v>#DIV/0!</v>
      </c>
      <c r="VNX57" s="27" t="e">
        <f>VNX56/Справочно!VNW$5*1000000</f>
        <v>#DIV/0!</v>
      </c>
      <c r="VNY57" s="27" t="e">
        <f>VNY56/Справочно!VNX$5*1000000</f>
        <v>#DIV/0!</v>
      </c>
      <c r="VNZ57" s="27" t="e">
        <f>VNZ56/Справочно!VNY$5*1000000</f>
        <v>#DIV/0!</v>
      </c>
      <c r="VOA57" s="27" t="e">
        <f>VOA56/Справочно!VNZ$5*1000000</f>
        <v>#DIV/0!</v>
      </c>
      <c r="VOB57" s="27" t="e">
        <f>VOB56/Справочно!VOA$5*1000000</f>
        <v>#DIV/0!</v>
      </c>
      <c r="VOC57" s="27" t="e">
        <f>VOC56/Справочно!VOB$5*1000000</f>
        <v>#DIV/0!</v>
      </c>
      <c r="VOD57" s="27" t="e">
        <f>VOD56/Справочно!VOC$5*1000000</f>
        <v>#DIV/0!</v>
      </c>
      <c r="VOE57" s="27" t="e">
        <f>VOE56/Справочно!VOD$5*1000000</f>
        <v>#DIV/0!</v>
      </c>
      <c r="VOF57" s="27" t="e">
        <f>VOF56/Справочно!VOE$5*1000000</f>
        <v>#DIV/0!</v>
      </c>
      <c r="VOG57" s="27" t="e">
        <f>VOG56/Справочно!VOF$5*1000000</f>
        <v>#DIV/0!</v>
      </c>
      <c r="VOH57" s="27" t="e">
        <f>VOH56/Справочно!VOG$5*1000000</f>
        <v>#DIV/0!</v>
      </c>
      <c r="VOI57" s="27" t="e">
        <f>VOI56/Справочно!VOH$5*1000000</f>
        <v>#DIV/0!</v>
      </c>
      <c r="VOJ57" s="27" t="e">
        <f>VOJ56/Справочно!VOI$5*1000000</f>
        <v>#DIV/0!</v>
      </c>
      <c r="VOK57" s="27" t="e">
        <f>VOK56/Справочно!VOJ$5*1000000</f>
        <v>#DIV/0!</v>
      </c>
      <c r="VOL57" s="27" t="e">
        <f>VOL56/Справочно!VOK$5*1000000</f>
        <v>#DIV/0!</v>
      </c>
      <c r="VOM57" s="27" t="e">
        <f>VOM56/Справочно!VOL$5*1000000</f>
        <v>#DIV/0!</v>
      </c>
      <c r="VON57" s="27" t="e">
        <f>VON56/Справочно!VOM$5*1000000</f>
        <v>#DIV/0!</v>
      </c>
      <c r="VOO57" s="27" t="e">
        <f>VOO56/Справочно!VON$5*1000000</f>
        <v>#DIV/0!</v>
      </c>
      <c r="VOP57" s="27" t="e">
        <f>VOP56/Справочно!VOO$5*1000000</f>
        <v>#DIV/0!</v>
      </c>
      <c r="VOQ57" s="27" t="e">
        <f>VOQ56/Справочно!VOP$5*1000000</f>
        <v>#DIV/0!</v>
      </c>
      <c r="VOR57" s="27" t="e">
        <f>VOR56/Справочно!VOQ$5*1000000</f>
        <v>#DIV/0!</v>
      </c>
      <c r="VOS57" s="27" t="e">
        <f>VOS56/Справочно!VOR$5*1000000</f>
        <v>#DIV/0!</v>
      </c>
      <c r="VOT57" s="27" t="e">
        <f>VOT56/Справочно!VOS$5*1000000</f>
        <v>#DIV/0!</v>
      </c>
      <c r="VOU57" s="27" t="e">
        <f>VOU56/Справочно!VOT$5*1000000</f>
        <v>#DIV/0!</v>
      </c>
      <c r="VOV57" s="27" t="e">
        <f>VOV56/Справочно!VOU$5*1000000</f>
        <v>#DIV/0!</v>
      </c>
      <c r="VOW57" s="27" t="e">
        <f>VOW56/Справочно!VOV$5*1000000</f>
        <v>#DIV/0!</v>
      </c>
      <c r="VOX57" s="27" t="e">
        <f>VOX56/Справочно!VOW$5*1000000</f>
        <v>#DIV/0!</v>
      </c>
      <c r="VOY57" s="27" t="e">
        <f>VOY56/Справочно!VOX$5*1000000</f>
        <v>#DIV/0!</v>
      </c>
      <c r="VOZ57" s="27" t="e">
        <f>VOZ56/Справочно!VOY$5*1000000</f>
        <v>#DIV/0!</v>
      </c>
      <c r="VPA57" s="27" t="e">
        <f>VPA56/Справочно!VOZ$5*1000000</f>
        <v>#DIV/0!</v>
      </c>
      <c r="VPB57" s="27" t="e">
        <f>VPB56/Справочно!VPA$5*1000000</f>
        <v>#DIV/0!</v>
      </c>
      <c r="VPC57" s="27" t="e">
        <f>VPC56/Справочно!VPB$5*1000000</f>
        <v>#DIV/0!</v>
      </c>
      <c r="VPD57" s="27" t="e">
        <f>VPD56/Справочно!VPC$5*1000000</f>
        <v>#DIV/0!</v>
      </c>
      <c r="VPE57" s="27" t="e">
        <f>VPE56/Справочно!VPD$5*1000000</f>
        <v>#DIV/0!</v>
      </c>
      <c r="VPF57" s="27" t="e">
        <f>VPF56/Справочно!VPE$5*1000000</f>
        <v>#DIV/0!</v>
      </c>
      <c r="VPG57" s="27" t="e">
        <f>VPG56/Справочно!VPF$5*1000000</f>
        <v>#DIV/0!</v>
      </c>
      <c r="VPH57" s="27" t="e">
        <f>VPH56/Справочно!VPG$5*1000000</f>
        <v>#DIV/0!</v>
      </c>
      <c r="VPI57" s="27" t="e">
        <f>VPI56/Справочно!VPH$5*1000000</f>
        <v>#DIV/0!</v>
      </c>
      <c r="VPJ57" s="27" t="e">
        <f>VPJ56/Справочно!VPI$5*1000000</f>
        <v>#DIV/0!</v>
      </c>
      <c r="VPK57" s="27" t="e">
        <f>VPK56/Справочно!VPJ$5*1000000</f>
        <v>#DIV/0!</v>
      </c>
      <c r="VPL57" s="27" t="e">
        <f>VPL56/Справочно!VPK$5*1000000</f>
        <v>#DIV/0!</v>
      </c>
      <c r="VPM57" s="27" t="e">
        <f>VPM56/Справочно!VPL$5*1000000</f>
        <v>#DIV/0!</v>
      </c>
      <c r="VPN57" s="27" t="e">
        <f>VPN56/Справочно!VPM$5*1000000</f>
        <v>#DIV/0!</v>
      </c>
      <c r="VPO57" s="27" t="e">
        <f>VPO56/Справочно!VPN$5*1000000</f>
        <v>#DIV/0!</v>
      </c>
      <c r="VPP57" s="27" t="e">
        <f>VPP56/Справочно!VPO$5*1000000</f>
        <v>#DIV/0!</v>
      </c>
      <c r="VPQ57" s="27" t="e">
        <f>VPQ56/Справочно!VPP$5*1000000</f>
        <v>#DIV/0!</v>
      </c>
      <c r="VPR57" s="27" t="e">
        <f>VPR56/Справочно!VPQ$5*1000000</f>
        <v>#DIV/0!</v>
      </c>
      <c r="VPS57" s="27" t="e">
        <f>VPS56/Справочно!VPR$5*1000000</f>
        <v>#DIV/0!</v>
      </c>
      <c r="VPT57" s="27" t="e">
        <f>VPT56/Справочно!VPS$5*1000000</f>
        <v>#DIV/0!</v>
      </c>
      <c r="VPU57" s="27" t="e">
        <f>VPU56/Справочно!VPT$5*1000000</f>
        <v>#DIV/0!</v>
      </c>
      <c r="VPV57" s="27" t="e">
        <f>VPV56/Справочно!VPU$5*1000000</f>
        <v>#DIV/0!</v>
      </c>
      <c r="VPW57" s="27" t="e">
        <f>VPW56/Справочно!VPV$5*1000000</f>
        <v>#DIV/0!</v>
      </c>
      <c r="VPX57" s="27" t="e">
        <f>VPX56/Справочно!VPW$5*1000000</f>
        <v>#DIV/0!</v>
      </c>
      <c r="VPY57" s="27" t="e">
        <f>VPY56/Справочно!VPX$5*1000000</f>
        <v>#DIV/0!</v>
      </c>
      <c r="VPZ57" s="27" t="e">
        <f>VPZ56/Справочно!VPY$5*1000000</f>
        <v>#DIV/0!</v>
      </c>
      <c r="VQA57" s="27" t="e">
        <f>VQA56/Справочно!VPZ$5*1000000</f>
        <v>#DIV/0!</v>
      </c>
      <c r="VQB57" s="27" t="e">
        <f>VQB56/Справочно!VQA$5*1000000</f>
        <v>#DIV/0!</v>
      </c>
      <c r="VQC57" s="27" t="e">
        <f>VQC56/Справочно!VQB$5*1000000</f>
        <v>#DIV/0!</v>
      </c>
      <c r="VQD57" s="27" t="e">
        <f>VQD56/Справочно!VQC$5*1000000</f>
        <v>#DIV/0!</v>
      </c>
      <c r="VQE57" s="27" t="e">
        <f>VQE56/Справочно!VQD$5*1000000</f>
        <v>#DIV/0!</v>
      </c>
      <c r="VQF57" s="27" t="e">
        <f>VQF56/Справочно!VQE$5*1000000</f>
        <v>#DIV/0!</v>
      </c>
      <c r="VQG57" s="27" t="e">
        <f>VQG56/Справочно!VQF$5*1000000</f>
        <v>#DIV/0!</v>
      </c>
      <c r="VQH57" s="27" t="e">
        <f>VQH56/Справочно!VQG$5*1000000</f>
        <v>#DIV/0!</v>
      </c>
      <c r="VQI57" s="27" t="e">
        <f>VQI56/Справочно!VQH$5*1000000</f>
        <v>#DIV/0!</v>
      </c>
      <c r="VQJ57" s="27" t="e">
        <f>VQJ56/Справочно!VQI$5*1000000</f>
        <v>#DIV/0!</v>
      </c>
      <c r="VQK57" s="27" t="e">
        <f>VQK56/Справочно!VQJ$5*1000000</f>
        <v>#DIV/0!</v>
      </c>
      <c r="VQL57" s="27" t="e">
        <f>VQL56/Справочно!VQK$5*1000000</f>
        <v>#DIV/0!</v>
      </c>
      <c r="VQM57" s="27" t="e">
        <f>VQM56/Справочно!VQL$5*1000000</f>
        <v>#DIV/0!</v>
      </c>
      <c r="VQN57" s="27" t="e">
        <f>VQN56/Справочно!VQM$5*1000000</f>
        <v>#DIV/0!</v>
      </c>
      <c r="VQO57" s="27" t="e">
        <f>VQO56/Справочно!VQN$5*1000000</f>
        <v>#DIV/0!</v>
      </c>
      <c r="VQP57" s="27" t="e">
        <f>VQP56/Справочно!VQO$5*1000000</f>
        <v>#DIV/0!</v>
      </c>
      <c r="VQQ57" s="27" t="e">
        <f>VQQ56/Справочно!VQP$5*1000000</f>
        <v>#DIV/0!</v>
      </c>
      <c r="VQR57" s="27" t="e">
        <f>VQR56/Справочно!VQQ$5*1000000</f>
        <v>#DIV/0!</v>
      </c>
      <c r="VQS57" s="27" t="e">
        <f>VQS56/Справочно!VQR$5*1000000</f>
        <v>#DIV/0!</v>
      </c>
      <c r="VQT57" s="27" t="e">
        <f>VQT56/Справочно!VQS$5*1000000</f>
        <v>#DIV/0!</v>
      </c>
      <c r="VQU57" s="27" t="e">
        <f>VQU56/Справочно!VQT$5*1000000</f>
        <v>#DIV/0!</v>
      </c>
      <c r="VQV57" s="27" t="e">
        <f>VQV56/Справочно!VQU$5*1000000</f>
        <v>#DIV/0!</v>
      </c>
      <c r="VQW57" s="27" t="e">
        <f>VQW56/Справочно!VQV$5*1000000</f>
        <v>#DIV/0!</v>
      </c>
      <c r="VQX57" s="27" t="e">
        <f>VQX56/Справочно!VQW$5*1000000</f>
        <v>#DIV/0!</v>
      </c>
      <c r="VQY57" s="27" t="e">
        <f>VQY56/Справочно!VQX$5*1000000</f>
        <v>#DIV/0!</v>
      </c>
      <c r="VQZ57" s="27" t="e">
        <f>VQZ56/Справочно!VQY$5*1000000</f>
        <v>#DIV/0!</v>
      </c>
      <c r="VRA57" s="27" t="e">
        <f>VRA56/Справочно!VQZ$5*1000000</f>
        <v>#DIV/0!</v>
      </c>
      <c r="VRB57" s="27" t="e">
        <f>VRB56/Справочно!VRA$5*1000000</f>
        <v>#DIV/0!</v>
      </c>
      <c r="VRC57" s="27" t="e">
        <f>VRC56/Справочно!VRB$5*1000000</f>
        <v>#DIV/0!</v>
      </c>
      <c r="VRD57" s="27" t="e">
        <f>VRD56/Справочно!VRC$5*1000000</f>
        <v>#DIV/0!</v>
      </c>
      <c r="VRE57" s="27" t="e">
        <f>VRE56/Справочно!VRD$5*1000000</f>
        <v>#DIV/0!</v>
      </c>
      <c r="VRF57" s="27" t="e">
        <f>VRF56/Справочно!VRE$5*1000000</f>
        <v>#DIV/0!</v>
      </c>
      <c r="VRG57" s="27" t="e">
        <f>VRG56/Справочно!VRF$5*1000000</f>
        <v>#DIV/0!</v>
      </c>
      <c r="VRH57" s="27" t="e">
        <f>VRH56/Справочно!VRG$5*1000000</f>
        <v>#DIV/0!</v>
      </c>
      <c r="VRI57" s="27" t="e">
        <f>VRI56/Справочно!VRH$5*1000000</f>
        <v>#DIV/0!</v>
      </c>
      <c r="VRJ57" s="27" t="e">
        <f>VRJ56/Справочно!VRI$5*1000000</f>
        <v>#DIV/0!</v>
      </c>
      <c r="VRK57" s="27" t="e">
        <f>VRK56/Справочно!VRJ$5*1000000</f>
        <v>#DIV/0!</v>
      </c>
      <c r="VRL57" s="27" t="e">
        <f>VRL56/Справочно!VRK$5*1000000</f>
        <v>#DIV/0!</v>
      </c>
      <c r="VRM57" s="27" t="e">
        <f>VRM56/Справочно!VRL$5*1000000</f>
        <v>#DIV/0!</v>
      </c>
      <c r="VRN57" s="27" t="e">
        <f>VRN56/Справочно!VRM$5*1000000</f>
        <v>#DIV/0!</v>
      </c>
      <c r="VRO57" s="27" t="e">
        <f>VRO56/Справочно!VRN$5*1000000</f>
        <v>#DIV/0!</v>
      </c>
      <c r="VRP57" s="27" t="e">
        <f>VRP56/Справочно!VRO$5*1000000</f>
        <v>#DIV/0!</v>
      </c>
      <c r="VRQ57" s="27" t="e">
        <f>VRQ56/Справочно!VRP$5*1000000</f>
        <v>#DIV/0!</v>
      </c>
      <c r="VRR57" s="27" t="e">
        <f>VRR56/Справочно!VRQ$5*1000000</f>
        <v>#DIV/0!</v>
      </c>
      <c r="VRS57" s="27" t="e">
        <f>VRS56/Справочно!VRR$5*1000000</f>
        <v>#DIV/0!</v>
      </c>
      <c r="VRT57" s="27" t="e">
        <f>VRT56/Справочно!VRS$5*1000000</f>
        <v>#DIV/0!</v>
      </c>
      <c r="VRU57" s="27" t="e">
        <f>VRU56/Справочно!VRT$5*1000000</f>
        <v>#DIV/0!</v>
      </c>
      <c r="VRV57" s="27" t="e">
        <f>VRV56/Справочно!VRU$5*1000000</f>
        <v>#DIV/0!</v>
      </c>
      <c r="VRW57" s="27" t="e">
        <f>VRW56/Справочно!VRV$5*1000000</f>
        <v>#DIV/0!</v>
      </c>
      <c r="VRX57" s="27" t="e">
        <f>VRX56/Справочно!VRW$5*1000000</f>
        <v>#DIV/0!</v>
      </c>
      <c r="VRY57" s="27" t="e">
        <f>VRY56/Справочно!VRX$5*1000000</f>
        <v>#DIV/0!</v>
      </c>
      <c r="VRZ57" s="27" t="e">
        <f>VRZ56/Справочно!VRY$5*1000000</f>
        <v>#DIV/0!</v>
      </c>
      <c r="VSA57" s="27" t="e">
        <f>VSA56/Справочно!VRZ$5*1000000</f>
        <v>#DIV/0!</v>
      </c>
      <c r="VSB57" s="27" t="e">
        <f>VSB56/Справочно!VSA$5*1000000</f>
        <v>#DIV/0!</v>
      </c>
      <c r="VSC57" s="27" t="e">
        <f>VSC56/Справочно!VSB$5*1000000</f>
        <v>#DIV/0!</v>
      </c>
      <c r="VSD57" s="27" t="e">
        <f>VSD56/Справочно!VSC$5*1000000</f>
        <v>#DIV/0!</v>
      </c>
      <c r="VSE57" s="27" t="e">
        <f>VSE56/Справочно!VSD$5*1000000</f>
        <v>#DIV/0!</v>
      </c>
      <c r="VSF57" s="27" t="e">
        <f>VSF56/Справочно!VSE$5*1000000</f>
        <v>#DIV/0!</v>
      </c>
      <c r="VSG57" s="27" t="e">
        <f>VSG56/Справочно!VSF$5*1000000</f>
        <v>#DIV/0!</v>
      </c>
      <c r="VSH57" s="27" t="e">
        <f>VSH56/Справочно!VSG$5*1000000</f>
        <v>#DIV/0!</v>
      </c>
      <c r="VSI57" s="27" t="e">
        <f>VSI56/Справочно!VSH$5*1000000</f>
        <v>#DIV/0!</v>
      </c>
      <c r="VSJ57" s="27" t="e">
        <f>VSJ56/Справочно!VSI$5*1000000</f>
        <v>#DIV/0!</v>
      </c>
      <c r="VSK57" s="27" t="e">
        <f>VSK56/Справочно!VSJ$5*1000000</f>
        <v>#DIV/0!</v>
      </c>
      <c r="VSL57" s="27" t="e">
        <f>VSL56/Справочно!VSK$5*1000000</f>
        <v>#DIV/0!</v>
      </c>
      <c r="VSM57" s="27" t="e">
        <f>VSM56/Справочно!VSL$5*1000000</f>
        <v>#DIV/0!</v>
      </c>
      <c r="VSN57" s="27" t="e">
        <f>VSN56/Справочно!VSM$5*1000000</f>
        <v>#DIV/0!</v>
      </c>
      <c r="VSO57" s="27" t="e">
        <f>VSO56/Справочно!VSN$5*1000000</f>
        <v>#DIV/0!</v>
      </c>
      <c r="VSP57" s="27" t="e">
        <f>VSP56/Справочно!VSO$5*1000000</f>
        <v>#DIV/0!</v>
      </c>
      <c r="VSQ57" s="27" t="e">
        <f>VSQ56/Справочно!VSP$5*1000000</f>
        <v>#DIV/0!</v>
      </c>
      <c r="VSR57" s="27" t="e">
        <f>VSR56/Справочно!VSQ$5*1000000</f>
        <v>#DIV/0!</v>
      </c>
      <c r="VSS57" s="27" t="e">
        <f>VSS56/Справочно!VSR$5*1000000</f>
        <v>#DIV/0!</v>
      </c>
      <c r="VST57" s="27" t="e">
        <f>VST56/Справочно!VSS$5*1000000</f>
        <v>#DIV/0!</v>
      </c>
      <c r="VSU57" s="27" t="e">
        <f>VSU56/Справочно!VST$5*1000000</f>
        <v>#DIV/0!</v>
      </c>
      <c r="VSV57" s="27" t="e">
        <f>VSV56/Справочно!VSU$5*1000000</f>
        <v>#DIV/0!</v>
      </c>
      <c r="VSW57" s="27" t="e">
        <f>VSW56/Справочно!VSV$5*1000000</f>
        <v>#DIV/0!</v>
      </c>
      <c r="VSX57" s="27" t="e">
        <f>VSX56/Справочно!VSW$5*1000000</f>
        <v>#DIV/0!</v>
      </c>
      <c r="VSY57" s="27" t="e">
        <f>VSY56/Справочно!VSX$5*1000000</f>
        <v>#DIV/0!</v>
      </c>
      <c r="VSZ57" s="27" t="e">
        <f>VSZ56/Справочно!VSY$5*1000000</f>
        <v>#DIV/0!</v>
      </c>
      <c r="VTA57" s="27" t="e">
        <f>VTA56/Справочно!VSZ$5*1000000</f>
        <v>#DIV/0!</v>
      </c>
      <c r="VTB57" s="27" t="e">
        <f>VTB56/Справочно!VTA$5*1000000</f>
        <v>#DIV/0!</v>
      </c>
      <c r="VTC57" s="27" t="e">
        <f>VTC56/Справочно!VTB$5*1000000</f>
        <v>#DIV/0!</v>
      </c>
      <c r="VTD57" s="27" t="e">
        <f>VTD56/Справочно!VTC$5*1000000</f>
        <v>#DIV/0!</v>
      </c>
      <c r="VTE57" s="27" t="e">
        <f>VTE56/Справочно!VTD$5*1000000</f>
        <v>#DIV/0!</v>
      </c>
      <c r="VTF57" s="27" t="e">
        <f>VTF56/Справочно!VTE$5*1000000</f>
        <v>#DIV/0!</v>
      </c>
      <c r="VTG57" s="27" t="e">
        <f>VTG56/Справочно!VTF$5*1000000</f>
        <v>#DIV/0!</v>
      </c>
      <c r="VTH57" s="27" t="e">
        <f>VTH56/Справочно!VTG$5*1000000</f>
        <v>#DIV/0!</v>
      </c>
      <c r="VTI57" s="27" t="e">
        <f>VTI56/Справочно!VTH$5*1000000</f>
        <v>#DIV/0!</v>
      </c>
      <c r="VTJ57" s="27" t="e">
        <f>VTJ56/Справочно!VTI$5*1000000</f>
        <v>#DIV/0!</v>
      </c>
      <c r="VTK57" s="27" t="e">
        <f>VTK56/Справочно!VTJ$5*1000000</f>
        <v>#DIV/0!</v>
      </c>
      <c r="VTL57" s="27" t="e">
        <f>VTL56/Справочно!VTK$5*1000000</f>
        <v>#DIV/0!</v>
      </c>
      <c r="VTM57" s="27" t="e">
        <f>VTM56/Справочно!VTL$5*1000000</f>
        <v>#DIV/0!</v>
      </c>
      <c r="VTN57" s="27" t="e">
        <f>VTN56/Справочно!VTM$5*1000000</f>
        <v>#DIV/0!</v>
      </c>
      <c r="VTO57" s="27" t="e">
        <f>VTO56/Справочно!VTN$5*1000000</f>
        <v>#DIV/0!</v>
      </c>
      <c r="VTP57" s="27" t="e">
        <f>VTP56/Справочно!VTO$5*1000000</f>
        <v>#DIV/0!</v>
      </c>
      <c r="VTQ57" s="27" t="e">
        <f>VTQ56/Справочно!VTP$5*1000000</f>
        <v>#DIV/0!</v>
      </c>
      <c r="VTR57" s="27" t="e">
        <f>VTR56/Справочно!VTQ$5*1000000</f>
        <v>#DIV/0!</v>
      </c>
      <c r="VTS57" s="27" t="e">
        <f>VTS56/Справочно!VTR$5*1000000</f>
        <v>#DIV/0!</v>
      </c>
      <c r="VTT57" s="27" t="e">
        <f>VTT56/Справочно!VTS$5*1000000</f>
        <v>#DIV/0!</v>
      </c>
      <c r="VTU57" s="27" t="e">
        <f>VTU56/Справочно!VTT$5*1000000</f>
        <v>#DIV/0!</v>
      </c>
      <c r="VTV57" s="27" t="e">
        <f>VTV56/Справочно!VTU$5*1000000</f>
        <v>#DIV/0!</v>
      </c>
      <c r="VTW57" s="27" t="e">
        <f>VTW56/Справочно!VTV$5*1000000</f>
        <v>#DIV/0!</v>
      </c>
      <c r="VTX57" s="27" t="e">
        <f>VTX56/Справочно!VTW$5*1000000</f>
        <v>#DIV/0!</v>
      </c>
      <c r="VTY57" s="27" t="e">
        <f>VTY56/Справочно!VTX$5*1000000</f>
        <v>#DIV/0!</v>
      </c>
      <c r="VTZ57" s="27" t="e">
        <f>VTZ56/Справочно!VTY$5*1000000</f>
        <v>#DIV/0!</v>
      </c>
      <c r="VUA57" s="27" t="e">
        <f>VUA56/Справочно!VTZ$5*1000000</f>
        <v>#DIV/0!</v>
      </c>
      <c r="VUB57" s="27" t="e">
        <f>VUB56/Справочно!VUA$5*1000000</f>
        <v>#DIV/0!</v>
      </c>
      <c r="VUC57" s="27" t="e">
        <f>VUC56/Справочно!VUB$5*1000000</f>
        <v>#DIV/0!</v>
      </c>
      <c r="VUD57" s="27" t="e">
        <f>VUD56/Справочно!VUC$5*1000000</f>
        <v>#DIV/0!</v>
      </c>
      <c r="VUE57" s="27" t="e">
        <f>VUE56/Справочно!VUD$5*1000000</f>
        <v>#DIV/0!</v>
      </c>
      <c r="VUF57" s="27" t="e">
        <f>VUF56/Справочно!VUE$5*1000000</f>
        <v>#DIV/0!</v>
      </c>
      <c r="VUG57" s="27" t="e">
        <f>VUG56/Справочно!VUF$5*1000000</f>
        <v>#DIV/0!</v>
      </c>
      <c r="VUH57" s="27" t="e">
        <f>VUH56/Справочно!VUG$5*1000000</f>
        <v>#DIV/0!</v>
      </c>
      <c r="VUI57" s="27" t="e">
        <f>VUI56/Справочно!VUH$5*1000000</f>
        <v>#DIV/0!</v>
      </c>
      <c r="VUJ57" s="27" t="e">
        <f>VUJ56/Справочно!VUI$5*1000000</f>
        <v>#DIV/0!</v>
      </c>
      <c r="VUK57" s="27" t="e">
        <f>VUK56/Справочно!VUJ$5*1000000</f>
        <v>#DIV/0!</v>
      </c>
      <c r="VUL57" s="27" t="e">
        <f>VUL56/Справочно!VUK$5*1000000</f>
        <v>#DIV/0!</v>
      </c>
      <c r="VUM57" s="27" t="e">
        <f>VUM56/Справочно!VUL$5*1000000</f>
        <v>#DIV/0!</v>
      </c>
      <c r="VUN57" s="27" t="e">
        <f>VUN56/Справочно!VUM$5*1000000</f>
        <v>#DIV/0!</v>
      </c>
      <c r="VUO57" s="27" t="e">
        <f>VUO56/Справочно!VUN$5*1000000</f>
        <v>#DIV/0!</v>
      </c>
      <c r="VUP57" s="27" t="e">
        <f>VUP56/Справочно!VUO$5*1000000</f>
        <v>#DIV/0!</v>
      </c>
      <c r="VUQ57" s="27" t="e">
        <f>VUQ56/Справочно!VUP$5*1000000</f>
        <v>#DIV/0!</v>
      </c>
      <c r="VUR57" s="27" t="e">
        <f>VUR56/Справочно!VUQ$5*1000000</f>
        <v>#DIV/0!</v>
      </c>
      <c r="VUS57" s="27" t="e">
        <f>VUS56/Справочно!VUR$5*1000000</f>
        <v>#DIV/0!</v>
      </c>
      <c r="VUT57" s="27" t="e">
        <f>VUT56/Справочно!VUS$5*1000000</f>
        <v>#DIV/0!</v>
      </c>
      <c r="VUU57" s="27" t="e">
        <f>VUU56/Справочно!VUT$5*1000000</f>
        <v>#DIV/0!</v>
      </c>
      <c r="VUV57" s="27" t="e">
        <f>VUV56/Справочно!VUU$5*1000000</f>
        <v>#DIV/0!</v>
      </c>
      <c r="VUW57" s="27" t="e">
        <f>VUW56/Справочно!VUV$5*1000000</f>
        <v>#DIV/0!</v>
      </c>
      <c r="VUX57" s="27" t="e">
        <f>VUX56/Справочно!VUW$5*1000000</f>
        <v>#DIV/0!</v>
      </c>
      <c r="VUY57" s="27" t="e">
        <f>VUY56/Справочно!VUX$5*1000000</f>
        <v>#DIV/0!</v>
      </c>
      <c r="VUZ57" s="27" t="e">
        <f>VUZ56/Справочно!VUY$5*1000000</f>
        <v>#DIV/0!</v>
      </c>
      <c r="VVA57" s="27" t="e">
        <f>VVA56/Справочно!VUZ$5*1000000</f>
        <v>#DIV/0!</v>
      </c>
      <c r="VVB57" s="27" t="e">
        <f>VVB56/Справочно!VVA$5*1000000</f>
        <v>#DIV/0!</v>
      </c>
      <c r="VVC57" s="27" t="e">
        <f>VVC56/Справочно!VVB$5*1000000</f>
        <v>#DIV/0!</v>
      </c>
      <c r="VVD57" s="27" t="e">
        <f>VVD56/Справочно!VVC$5*1000000</f>
        <v>#DIV/0!</v>
      </c>
      <c r="VVE57" s="27" t="e">
        <f>VVE56/Справочно!VVD$5*1000000</f>
        <v>#DIV/0!</v>
      </c>
      <c r="VVF57" s="27" t="e">
        <f>VVF56/Справочно!VVE$5*1000000</f>
        <v>#DIV/0!</v>
      </c>
      <c r="VVG57" s="27" t="e">
        <f>VVG56/Справочно!VVF$5*1000000</f>
        <v>#DIV/0!</v>
      </c>
      <c r="VVH57" s="27" t="e">
        <f>VVH56/Справочно!VVG$5*1000000</f>
        <v>#DIV/0!</v>
      </c>
      <c r="VVI57" s="27" t="e">
        <f>VVI56/Справочно!VVH$5*1000000</f>
        <v>#DIV/0!</v>
      </c>
      <c r="VVJ57" s="27" t="e">
        <f>VVJ56/Справочно!VVI$5*1000000</f>
        <v>#DIV/0!</v>
      </c>
      <c r="VVK57" s="27" t="e">
        <f>VVK56/Справочно!VVJ$5*1000000</f>
        <v>#DIV/0!</v>
      </c>
      <c r="VVL57" s="27" t="e">
        <f>VVL56/Справочно!VVK$5*1000000</f>
        <v>#DIV/0!</v>
      </c>
      <c r="VVM57" s="27" t="e">
        <f>VVM56/Справочно!VVL$5*1000000</f>
        <v>#DIV/0!</v>
      </c>
      <c r="VVN57" s="27" t="e">
        <f>VVN56/Справочно!VVM$5*1000000</f>
        <v>#DIV/0!</v>
      </c>
      <c r="VVO57" s="27" t="e">
        <f>VVO56/Справочно!VVN$5*1000000</f>
        <v>#DIV/0!</v>
      </c>
      <c r="VVP57" s="27" t="e">
        <f>VVP56/Справочно!VVO$5*1000000</f>
        <v>#DIV/0!</v>
      </c>
      <c r="VVQ57" s="27" t="e">
        <f>VVQ56/Справочно!VVP$5*1000000</f>
        <v>#DIV/0!</v>
      </c>
      <c r="VVR57" s="27" t="e">
        <f>VVR56/Справочно!VVQ$5*1000000</f>
        <v>#DIV/0!</v>
      </c>
      <c r="VVS57" s="27" t="e">
        <f>VVS56/Справочно!VVR$5*1000000</f>
        <v>#DIV/0!</v>
      </c>
      <c r="VVT57" s="27" t="e">
        <f>VVT56/Справочно!VVS$5*1000000</f>
        <v>#DIV/0!</v>
      </c>
      <c r="VVU57" s="27" t="e">
        <f>VVU56/Справочно!VVT$5*1000000</f>
        <v>#DIV/0!</v>
      </c>
      <c r="VVV57" s="27" t="e">
        <f>VVV56/Справочно!VVU$5*1000000</f>
        <v>#DIV/0!</v>
      </c>
      <c r="VVW57" s="27" t="e">
        <f>VVW56/Справочно!VVV$5*1000000</f>
        <v>#DIV/0!</v>
      </c>
      <c r="VVX57" s="27" t="e">
        <f>VVX56/Справочно!VVW$5*1000000</f>
        <v>#DIV/0!</v>
      </c>
      <c r="VVY57" s="27" t="e">
        <f>VVY56/Справочно!VVX$5*1000000</f>
        <v>#DIV/0!</v>
      </c>
      <c r="VVZ57" s="27" t="e">
        <f>VVZ56/Справочно!VVY$5*1000000</f>
        <v>#DIV/0!</v>
      </c>
      <c r="VWA57" s="27" t="e">
        <f>VWA56/Справочно!VVZ$5*1000000</f>
        <v>#DIV/0!</v>
      </c>
      <c r="VWB57" s="27" t="e">
        <f>VWB56/Справочно!VWA$5*1000000</f>
        <v>#DIV/0!</v>
      </c>
      <c r="VWC57" s="27" t="e">
        <f>VWC56/Справочно!VWB$5*1000000</f>
        <v>#DIV/0!</v>
      </c>
      <c r="VWD57" s="27" t="e">
        <f>VWD56/Справочно!VWC$5*1000000</f>
        <v>#DIV/0!</v>
      </c>
      <c r="VWE57" s="27" t="e">
        <f>VWE56/Справочно!VWD$5*1000000</f>
        <v>#DIV/0!</v>
      </c>
      <c r="VWF57" s="27" t="e">
        <f>VWF56/Справочно!VWE$5*1000000</f>
        <v>#DIV/0!</v>
      </c>
      <c r="VWG57" s="27" t="e">
        <f>VWG56/Справочно!VWF$5*1000000</f>
        <v>#DIV/0!</v>
      </c>
      <c r="VWH57" s="27" t="e">
        <f>VWH56/Справочно!VWG$5*1000000</f>
        <v>#DIV/0!</v>
      </c>
      <c r="VWI57" s="27" t="e">
        <f>VWI56/Справочно!VWH$5*1000000</f>
        <v>#DIV/0!</v>
      </c>
      <c r="VWJ57" s="27" t="e">
        <f>VWJ56/Справочно!VWI$5*1000000</f>
        <v>#DIV/0!</v>
      </c>
      <c r="VWK57" s="27" t="e">
        <f>VWK56/Справочно!VWJ$5*1000000</f>
        <v>#DIV/0!</v>
      </c>
      <c r="VWL57" s="27" t="e">
        <f>VWL56/Справочно!VWK$5*1000000</f>
        <v>#DIV/0!</v>
      </c>
      <c r="VWM57" s="27" t="e">
        <f>VWM56/Справочно!VWL$5*1000000</f>
        <v>#DIV/0!</v>
      </c>
      <c r="VWN57" s="27" t="e">
        <f>VWN56/Справочно!VWM$5*1000000</f>
        <v>#DIV/0!</v>
      </c>
      <c r="VWO57" s="27" t="e">
        <f>VWO56/Справочно!VWN$5*1000000</f>
        <v>#DIV/0!</v>
      </c>
      <c r="VWP57" s="27" t="e">
        <f>VWP56/Справочно!VWO$5*1000000</f>
        <v>#DIV/0!</v>
      </c>
      <c r="VWQ57" s="27" t="e">
        <f>VWQ56/Справочно!VWP$5*1000000</f>
        <v>#DIV/0!</v>
      </c>
      <c r="VWR57" s="27" t="e">
        <f>VWR56/Справочно!VWQ$5*1000000</f>
        <v>#DIV/0!</v>
      </c>
      <c r="VWS57" s="27" t="e">
        <f>VWS56/Справочно!VWR$5*1000000</f>
        <v>#DIV/0!</v>
      </c>
      <c r="VWT57" s="27" t="e">
        <f>VWT56/Справочно!VWS$5*1000000</f>
        <v>#DIV/0!</v>
      </c>
      <c r="VWU57" s="27" t="e">
        <f>VWU56/Справочно!VWT$5*1000000</f>
        <v>#DIV/0!</v>
      </c>
      <c r="VWV57" s="27" t="e">
        <f>VWV56/Справочно!VWU$5*1000000</f>
        <v>#DIV/0!</v>
      </c>
      <c r="VWW57" s="27" t="e">
        <f>VWW56/Справочно!VWV$5*1000000</f>
        <v>#DIV/0!</v>
      </c>
      <c r="VWX57" s="27" t="e">
        <f>VWX56/Справочно!VWW$5*1000000</f>
        <v>#DIV/0!</v>
      </c>
      <c r="VWY57" s="27" t="e">
        <f>VWY56/Справочно!VWX$5*1000000</f>
        <v>#DIV/0!</v>
      </c>
      <c r="VWZ57" s="27" t="e">
        <f>VWZ56/Справочно!VWY$5*1000000</f>
        <v>#DIV/0!</v>
      </c>
      <c r="VXA57" s="27" t="e">
        <f>VXA56/Справочно!VWZ$5*1000000</f>
        <v>#DIV/0!</v>
      </c>
      <c r="VXB57" s="27" t="e">
        <f>VXB56/Справочно!VXA$5*1000000</f>
        <v>#DIV/0!</v>
      </c>
      <c r="VXC57" s="27" t="e">
        <f>VXC56/Справочно!VXB$5*1000000</f>
        <v>#DIV/0!</v>
      </c>
      <c r="VXD57" s="27" t="e">
        <f>VXD56/Справочно!VXC$5*1000000</f>
        <v>#DIV/0!</v>
      </c>
      <c r="VXE57" s="27" t="e">
        <f>VXE56/Справочно!VXD$5*1000000</f>
        <v>#DIV/0!</v>
      </c>
      <c r="VXF57" s="27" t="e">
        <f>VXF56/Справочно!VXE$5*1000000</f>
        <v>#DIV/0!</v>
      </c>
      <c r="VXG57" s="27" t="e">
        <f>VXG56/Справочно!VXF$5*1000000</f>
        <v>#DIV/0!</v>
      </c>
      <c r="VXH57" s="27" t="e">
        <f>VXH56/Справочно!VXG$5*1000000</f>
        <v>#DIV/0!</v>
      </c>
      <c r="VXI57" s="27" t="e">
        <f>VXI56/Справочно!VXH$5*1000000</f>
        <v>#DIV/0!</v>
      </c>
      <c r="VXJ57" s="27" t="e">
        <f>VXJ56/Справочно!VXI$5*1000000</f>
        <v>#DIV/0!</v>
      </c>
      <c r="VXK57" s="27" t="e">
        <f>VXK56/Справочно!VXJ$5*1000000</f>
        <v>#DIV/0!</v>
      </c>
      <c r="VXL57" s="27" t="e">
        <f>VXL56/Справочно!VXK$5*1000000</f>
        <v>#DIV/0!</v>
      </c>
      <c r="VXM57" s="27" t="e">
        <f>VXM56/Справочно!VXL$5*1000000</f>
        <v>#DIV/0!</v>
      </c>
      <c r="VXN57" s="27" t="e">
        <f>VXN56/Справочно!VXM$5*1000000</f>
        <v>#DIV/0!</v>
      </c>
      <c r="VXO57" s="27" t="e">
        <f>VXO56/Справочно!VXN$5*1000000</f>
        <v>#DIV/0!</v>
      </c>
      <c r="VXP57" s="27" t="e">
        <f>VXP56/Справочно!VXO$5*1000000</f>
        <v>#DIV/0!</v>
      </c>
      <c r="VXQ57" s="27" t="e">
        <f>VXQ56/Справочно!VXP$5*1000000</f>
        <v>#DIV/0!</v>
      </c>
      <c r="VXR57" s="27" t="e">
        <f>VXR56/Справочно!VXQ$5*1000000</f>
        <v>#DIV/0!</v>
      </c>
      <c r="VXS57" s="27" t="e">
        <f>VXS56/Справочно!VXR$5*1000000</f>
        <v>#DIV/0!</v>
      </c>
      <c r="VXT57" s="27" t="e">
        <f>VXT56/Справочно!VXS$5*1000000</f>
        <v>#DIV/0!</v>
      </c>
      <c r="VXU57" s="27" t="e">
        <f>VXU56/Справочно!VXT$5*1000000</f>
        <v>#DIV/0!</v>
      </c>
      <c r="VXV57" s="27" t="e">
        <f>VXV56/Справочно!VXU$5*1000000</f>
        <v>#DIV/0!</v>
      </c>
      <c r="VXW57" s="27" t="e">
        <f>VXW56/Справочно!VXV$5*1000000</f>
        <v>#DIV/0!</v>
      </c>
      <c r="VXX57" s="27" t="e">
        <f>VXX56/Справочно!VXW$5*1000000</f>
        <v>#DIV/0!</v>
      </c>
      <c r="VXY57" s="27" t="e">
        <f>VXY56/Справочно!VXX$5*1000000</f>
        <v>#DIV/0!</v>
      </c>
      <c r="VXZ57" s="27" t="e">
        <f>VXZ56/Справочно!VXY$5*1000000</f>
        <v>#DIV/0!</v>
      </c>
      <c r="VYA57" s="27" t="e">
        <f>VYA56/Справочно!VXZ$5*1000000</f>
        <v>#DIV/0!</v>
      </c>
      <c r="VYB57" s="27" t="e">
        <f>VYB56/Справочно!VYA$5*1000000</f>
        <v>#DIV/0!</v>
      </c>
      <c r="VYC57" s="27" t="e">
        <f>VYC56/Справочно!VYB$5*1000000</f>
        <v>#DIV/0!</v>
      </c>
      <c r="VYD57" s="27" t="e">
        <f>VYD56/Справочно!VYC$5*1000000</f>
        <v>#DIV/0!</v>
      </c>
      <c r="VYE57" s="27" t="e">
        <f>VYE56/Справочно!VYD$5*1000000</f>
        <v>#DIV/0!</v>
      </c>
      <c r="VYF57" s="27" t="e">
        <f>VYF56/Справочно!VYE$5*1000000</f>
        <v>#DIV/0!</v>
      </c>
      <c r="VYG57" s="27" t="e">
        <f>VYG56/Справочно!VYF$5*1000000</f>
        <v>#DIV/0!</v>
      </c>
      <c r="VYH57" s="27" t="e">
        <f>VYH56/Справочно!VYG$5*1000000</f>
        <v>#DIV/0!</v>
      </c>
      <c r="VYI57" s="27" t="e">
        <f>VYI56/Справочно!VYH$5*1000000</f>
        <v>#DIV/0!</v>
      </c>
      <c r="VYJ57" s="27" t="e">
        <f>VYJ56/Справочно!VYI$5*1000000</f>
        <v>#DIV/0!</v>
      </c>
      <c r="VYK57" s="27" t="e">
        <f>VYK56/Справочно!VYJ$5*1000000</f>
        <v>#DIV/0!</v>
      </c>
      <c r="VYL57" s="27" t="e">
        <f>VYL56/Справочно!VYK$5*1000000</f>
        <v>#DIV/0!</v>
      </c>
      <c r="VYM57" s="27" t="e">
        <f>VYM56/Справочно!VYL$5*1000000</f>
        <v>#DIV/0!</v>
      </c>
      <c r="VYN57" s="27" t="e">
        <f>VYN56/Справочно!VYM$5*1000000</f>
        <v>#DIV/0!</v>
      </c>
      <c r="VYO57" s="27" t="e">
        <f>VYO56/Справочно!VYN$5*1000000</f>
        <v>#DIV/0!</v>
      </c>
      <c r="VYP57" s="27" t="e">
        <f>VYP56/Справочно!VYO$5*1000000</f>
        <v>#DIV/0!</v>
      </c>
      <c r="VYQ57" s="27" t="e">
        <f>VYQ56/Справочно!VYP$5*1000000</f>
        <v>#DIV/0!</v>
      </c>
      <c r="VYR57" s="27" t="e">
        <f>VYR56/Справочно!VYQ$5*1000000</f>
        <v>#DIV/0!</v>
      </c>
      <c r="VYS57" s="27" t="e">
        <f>VYS56/Справочно!VYR$5*1000000</f>
        <v>#DIV/0!</v>
      </c>
      <c r="VYT57" s="27" t="e">
        <f>VYT56/Справочно!VYS$5*1000000</f>
        <v>#DIV/0!</v>
      </c>
      <c r="VYU57" s="27" t="e">
        <f>VYU56/Справочно!VYT$5*1000000</f>
        <v>#DIV/0!</v>
      </c>
      <c r="VYV57" s="27" t="e">
        <f>VYV56/Справочно!VYU$5*1000000</f>
        <v>#DIV/0!</v>
      </c>
      <c r="VYW57" s="27" t="e">
        <f>VYW56/Справочно!VYV$5*1000000</f>
        <v>#DIV/0!</v>
      </c>
      <c r="VYX57" s="27" t="e">
        <f>VYX56/Справочно!VYW$5*1000000</f>
        <v>#DIV/0!</v>
      </c>
      <c r="VYY57" s="27" t="e">
        <f>VYY56/Справочно!VYX$5*1000000</f>
        <v>#DIV/0!</v>
      </c>
      <c r="VYZ57" s="27" t="e">
        <f>VYZ56/Справочно!VYY$5*1000000</f>
        <v>#DIV/0!</v>
      </c>
      <c r="VZA57" s="27" t="e">
        <f>VZA56/Справочно!VYZ$5*1000000</f>
        <v>#DIV/0!</v>
      </c>
      <c r="VZB57" s="27" t="e">
        <f>VZB56/Справочно!VZA$5*1000000</f>
        <v>#DIV/0!</v>
      </c>
      <c r="VZC57" s="27" t="e">
        <f>VZC56/Справочно!VZB$5*1000000</f>
        <v>#DIV/0!</v>
      </c>
      <c r="VZD57" s="27" t="e">
        <f>VZD56/Справочно!VZC$5*1000000</f>
        <v>#DIV/0!</v>
      </c>
      <c r="VZE57" s="27" t="e">
        <f>VZE56/Справочно!VZD$5*1000000</f>
        <v>#DIV/0!</v>
      </c>
      <c r="VZF57" s="27" t="e">
        <f>VZF56/Справочно!VZE$5*1000000</f>
        <v>#DIV/0!</v>
      </c>
      <c r="VZG57" s="27" t="e">
        <f>VZG56/Справочно!VZF$5*1000000</f>
        <v>#DIV/0!</v>
      </c>
      <c r="VZH57" s="27" t="e">
        <f>VZH56/Справочно!VZG$5*1000000</f>
        <v>#DIV/0!</v>
      </c>
      <c r="VZI57" s="27" t="e">
        <f>VZI56/Справочно!VZH$5*1000000</f>
        <v>#DIV/0!</v>
      </c>
      <c r="VZJ57" s="27" t="e">
        <f>VZJ56/Справочно!VZI$5*1000000</f>
        <v>#DIV/0!</v>
      </c>
      <c r="VZK57" s="27" t="e">
        <f>VZK56/Справочно!VZJ$5*1000000</f>
        <v>#DIV/0!</v>
      </c>
      <c r="VZL57" s="27" t="e">
        <f>VZL56/Справочно!VZK$5*1000000</f>
        <v>#DIV/0!</v>
      </c>
      <c r="VZM57" s="27" t="e">
        <f>VZM56/Справочно!VZL$5*1000000</f>
        <v>#DIV/0!</v>
      </c>
      <c r="VZN57" s="27" t="e">
        <f>VZN56/Справочно!VZM$5*1000000</f>
        <v>#DIV/0!</v>
      </c>
      <c r="VZO57" s="27" t="e">
        <f>VZO56/Справочно!VZN$5*1000000</f>
        <v>#DIV/0!</v>
      </c>
      <c r="VZP57" s="27" t="e">
        <f>VZP56/Справочно!VZO$5*1000000</f>
        <v>#DIV/0!</v>
      </c>
      <c r="VZQ57" s="27" t="e">
        <f>VZQ56/Справочно!VZP$5*1000000</f>
        <v>#DIV/0!</v>
      </c>
      <c r="VZR57" s="27" t="e">
        <f>VZR56/Справочно!VZQ$5*1000000</f>
        <v>#DIV/0!</v>
      </c>
      <c r="VZS57" s="27" t="e">
        <f>VZS56/Справочно!VZR$5*1000000</f>
        <v>#DIV/0!</v>
      </c>
      <c r="VZT57" s="27" t="e">
        <f>VZT56/Справочно!VZS$5*1000000</f>
        <v>#DIV/0!</v>
      </c>
      <c r="VZU57" s="27" t="e">
        <f>VZU56/Справочно!VZT$5*1000000</f>
        <v>#DIV/0!</v>
      </c>
      <c r="VZV57" s="27" t="e">
        <f>VZV56/Справочно!VZU$5*1000000</f>
        <v>#DIV/0!</v>
      </c>
      <c r="VZW57" s="27" t="e">
        <f>VZW56/Справочно!VZV$5*1000000</f>
        <v>#DIV/0!</v>
      </c>
      <c r="VZX57" s="27" t="e">
        <f>VZX56/Справочно!VZW$5*1000000</f>
        <v>#DIV/0!</v>
      </c>
      <c r="VZY57" s="27" t="e">
        <f>VZY56/Справочно!VZX$5*1000000</f>
        <v>#DIV/0!</v>
      </c>
      <c r="VZZ57" s="27" t="e">
        <f>VZZ56/Справочно!VZY$5*1000000</f>
        <v>#DIV/0!</v>
      </c>
      <c r="WAA57" s="27" t="e">
        <f>WAA56/Справочно!VZZ$5*1000000</f>
        <v>#DIV/0!</v>
      </c>
      <c r="WAB57" s="27" t="e">
        <f>WAB56/Справочно!WAA$5*1000000</f>
        <v>#DIV/0!</v>
      </c>
      <c r="WAC57" s="27" t="e">
        <f>WAC56/Справочно!WAB$5*1000000</f>
        <v>#DIV/0!</v>
      </c>
      <c r="WAD57" s="27" t="e">
        <f>WAD56/Справочно!WAC$5*1000000</f>
        <v>#DIV/0!</v>
      </c>
      <c r="WAE57" s="27" t="e">
        <f>WAE56/Справочно!WAD$5*1000000</f>
        <v>#DIV/0!</v>
      </c>
      <c r="WAF57" s="27" t="e">
        <f>WAF56/Справочно!WAE$5*1000000</f>
        <v>#DIV/0!</v>
      </c>
      <c r="WAG57" s="27" t="e">
        <f>WAG56/Справочно!WAF$5*1000000</f>
        <v>#DIV/0!</v>
      </c>
      <c r="WAH57" s="27" t="e">
        <f>WAH56/Справочно!WAG$5*1000000</f>
        <v>#DIV/0!</v>
      </c>
      <c r="WAI57" s="27" t="e">
        <f>WAI56/Справочно!WAH$5*1000000</f>
        <v>#DIV/0!</v>
      </c>
      <c r="WAJ57" s="27" t="e">
        <f>WAJ56/Справочно!WAI$5*1000000</f>
        <v>#DIV/0!</v>
      </c>
      <c r="WAK57" s="27" t="e">
        <f>WAK56/Справочно!WAJ$5*1000000</f>
        <v>#DIV/0!</v>
      </c>
      <c r="WAL57" s="27" t="e">
        <f>WAL56/Справочно!WAK$5*1000000</f>
        <v>#DIV/0!</v>
      </c>
      <c r="WAM57" s="27" t="e">
        <f>WAM56/Справочно!WAL$5*1000000</f>
        <v>#DIV/0!</v>
      </c>
      <c r="WAN57" s="27" t="e">
        <f>WAN56/Справочно!WAM$5*1000000</f>
        <v>#DIV/0!</v>
      </c>
      <c r="WAO57" s="27" t="e">
        <f>WAO56/Справочно!WAN$5*1000000</f>
        <v>#DIV/0!</v>
      </c>
      <c r="WAP57" s="27" t="e">
        <f>WAP56/Справочно!WAO$5*1000000</f>
        <v>#DIV/0!</v>
      </c>
      <c r="WAQ57" s="27" t="e">
        <f>WAQ56/Справочно!WAP$5*1000000</f>
        <v>#DIV/0!</v>
      </c>
      <c r="WAR57" s="27" t="e">
        <f>WAR56/Справочно!WAQ$5*1000000</f>
        <v>#DIV/0!</v>
      </c>
      <c r="WAS57" s="27" t="e">
        <f>WAS56/Справочно!WAR$5*1000000</f>
        <v>#DIV/0!</v>
      </c>
      <c r="WAT57" s="27" t="e">
        <f>WAT56/Справочно!WAS$5*1000000</f>
        <v>#DIV/0!</v>
      </c>
      <c r="WAU57" s="27" t="e">
        <f>WAU56/Справочно!WAT$5*1000000</f>
        <v>#DIV/0!</v>
      </c>
      <c r="WAV57" s="27" t="e">
        <f>WAV56/Справочно!WAU$5*1000000</f>
        <v>#DIV/0!</v>
      </c>
      <c r="WAW57" s="27" t="e">
        <f>WAW56/Справочно!WAV$5*1000000</f>
        <v>#DIV/0!</v>
      </c>
      <c r="WAX57" s="27" t="e">
        <f>WAX56/Справочно!WAW$5*1000000</f>
        <v>#DIV/0!</v>
      </c>
      <c r="WAY57" s="27" t="e">
        <f>WAY56/Справочно!WAX$5*1000000</f>
        <v>#DIV/0!</v>
      </c>
      <c r="WAZ57" s="27" t="e">
        <f>WAZ56/Справочно!WAY$5*1000000</f>
        <v>#DIV/0!</v>
      </c>
      <c r="WBA57" s="27" t="e">
        <f>WBA56/Справочно!WAZ$5*1000000</f>
        <v>#DIV/0!</v>
      </c>
      <c r="WBB57" s="27" t="e">
        <f>WBB56/Справочно!WBA$5*1000000</f>
        <v>#DIV/0!</v>
      </c>
      <c r="WBC57" s="27" t="e">
        <f>WBC56/Справочно!WBB$5*1000000</f>
        <v>#DIV/0!</v>
      </c>
      <c r="WBD57" s="27" t="e">
        <f>WBD56/Справочно!WBC$5*1000000</f>
        <v>#DIV/0!</v>
      </c>
      <c r="WBE57" s="27" t="e">
        <f>WBE56/Справочно!WBD$5*1000000</f>
        <v>#DIV/0!</v>
      </c>
      <c r="WBF57" s="27" t="e">
        <f>WBF56/Справочно!WBE$5*1000000</f>
        <v>#DIV/0!</v>
      </c>
      <c r="WBG57" s="27" t="e">
        <f>WBG56/Справочно!WBF$5*1000000</f>
        <v>#DIV/0!</v>
      </c>
      <c r="WBH57" s="27" t="e">
        <f>WBH56/Справочно!WBG$5*1000000</f>
        <v>#DIV/0!</v>
      </c>
      <c r="WBI57" s="27" t="e">
        <f>WBI56/Справочно!WBH$5*1000000</f>
        <v>#DIV/0!</v>
      </c>
      <c r="WBJ57" s="27" t="e">
        <f>WBJ56/Справочно!WBI$5*1000000</f>
        <v>#DIV/0!</v>
      </c>
      <c r="WBK57" s="27" t="e">
        <f>WBK56/Справочно!WBJ$5*1000000</f>
        <v>#DIV/0!</v>
      </c>
      <c r="WBL57" s="27" t="e">
        <f>WBL56/Справочно!WBK$5*1000000</f>
        <v>#DIV/0!</v>
      </c>
      <c r="WBM57" s="27" t="e">
        <f>WBM56/Справочно!WBL$5*1000000</f>
        <v>#DIV/0!</v>
      </c>
      <c r="WBN57" s="27" t="e">
        <f>WBN56/Справочно!WBM$5*1000000</f>
        <v>#DIV/0!</v>
      </c>
      <c r="WBO57" s="27" t="e">
        <f>WBO56/Справочно!WBN$5*1000000</f>
        <v>#DIV/0!</v>
      </c>
      <c r="WBP57" s="27" t="e">
        <f>WBP56/Справочно!WBO$5*1000000</f>
        <v>#DIV/0!</v>
      </c>
      <c r="WBQ57" s="27" t="e">
        <f>WBQ56/Справочно!WBP$5*1000000</f>
        <v>#DIV/0!</v>
      </c>
      <c r="WBR57" s="27" t="e">
        <f>WBR56/Справочно!WBQ$5*1000000</f>
        <v>#DIV/0!</v>
      </c>
      <c r="WBS57" s="27" t="e">
        <f>WBS56/Справочно!WBR$5*1000000</f>
        <v>#DIV/0!</v>
      </c>
      <c r="WBT57" s="27" t="e">
        <f>WBT56/Справочно!WBS$5*1000000</f>
        <v>#DIV/0!</v>
      </c>
      <c r="WBU57" s="27" t="e">
        <f>WBU56/Справочно!WBT$5*1000000</f>
        <v>#DIV/0!</v>
      </c>
      <c r="WBV57" s="27" t="e">
        <f>WBV56/Справочно!WBU$5*1000000</f>
        <v>#DIV/0!</v>
      </c>
      <c r="WBW57" s="27" t="e">
        <f>WBW56/Справочно!WBV$5*1000000</f>
        <v>#DIV/0!</v>
      </c>
      <c r="WBX57" s="27" t="e">
        <f>WBX56/Справочно!WBW$5*1000000</f>
        <v>#DIV/0!</v>
      </c>
      <c r="WBY57" s="27" t="e">
        <f>WBY56/Справочно!WBX$5*1000000</f>
        <v>#DIV/0!</v>
      </c>
      <c r="WBZ57" s="27" t="e">
        <f>WBZ56/Справочно!WBY$5*1000000</f>
        <v>#DIV/0!</v>
      </c>
      <c r="WCA57" s="27" t="e">
        <f>WCA56/Справочно!WBZ$5*1000000</f>
        <v>#DIV/0!</v>
      </c>
      <c r="WCB57" s="27" t="e">
        <f>WCB56/Справочно!WCA$5*1000000</f>
        <v>#DIV/0!</v>
      </c>
      <c r="WCC57" s="27" t="e">
        <f>WCC56/Справочно!WCB$5*1000000</f>
        <v>#DIV/0!</v>
      </c>
      <c r="WCD57" s="27" t="e">
        <f>WCD56/Справочно!WCC$5*1000000</f>
        <v>#DIV/0!</v>
      </c>
      <c r="WCE57" s="27" t="e">
        <f>WCE56/Справочно!WCD$5*1000000</f>
        <v>#DIV/0!</v>
      </c>
      <c r="WCF57" s="27" t="e">
        <f>WCF56/Справочно!WCE$5*1000000</f>
        <v>#DIV/0!</v>
      </c>
      <c r="WCG57" s="27" t="e">
        <f>WCG56/Справочно!WCF$5*1000000</f>
        <v>#DIV/0!</v>
      </c>
      <c r="WCH57" s="27" t="e">
        <f>WCH56/Справочно!WCG$5*1000000</f>
        <v>#DIV/0!</v>
      </c>
      <c r="WCI57" s="27" t="e">
        <f>WCI56/Справочно!WCH$5*1000000</f>
        <v>#DIV/0!</v>
      </c>
      <c r="WCJ57" s="27" t="e">
        <f>WCJ56/Справочно!WCI$5*1000000</f>
        <v>#DIV/0!</v>
      </c>
      <c r="WCK57" s="27" t="e">
        <f>WCK56/Справочно!WCJ$5*1000000</f>
        <v>#DIV/0!</v>
      </c>
      <c r="WCL57" s="27" t="e">
        <f>WCL56/Справочно!WCK$5*1000000</f>
        <v>#DIV/0!</v>
      </c>
      <c r="WCM57" s="27" t="e">
        <f>WCM56/Справочно!WCL$5*1000000</f>
        <v>#DIV/0!</v>
      </c>
      <c r="WCN57" s="27" t="e">
        <f>WCN56/Справочно!WCM$5*1000000</f>
        <v>#DIV/0!</v>
      </c>
      <c r="WCO57" s="27" t="e">
        <f>WCO56/Справочно!WCN$5*1000000</f>
        <v>#DIV/0!</v>
      </c>
      <c r="WCP57" s="27" t="e">
        <f>WCP56/Справочно!WCO$5*1000000</f>
        <v>#DIV/0!</v>
      </c>
      <c r="WCQ57" s="27" t="e">
        <f>WCQ56/Справочно!WCP$5*1000000</f>
        <v>#DIV/0!</v>
      </c>
      <c r="WCR57" s="27" t="e">
        <f>WCR56/Справочно!WCQ$5*1000000</f>
        <v>#DIV/0!</v>
      </c>
      <c r="WCS57" s="27" t="e">
        <f>WCS56/Справочно!WCR$5*1000000</f>
        <v>#DIV/0!</v>
      </c>
      <c r="WCT57" s="27" t="e">
        <f>WCT56/Справочно!WCS$5*1000000</f>
        <v>#DIV/0!</v>
      </c>
      <c r="WCU57" s="27" t="e">
        <f>WCU56/Справочно!WCT$5*1000000</f>
        <v>#DIV/0!</v>
      </c>
      <c r="WCV57" s="27" t="e">
        <f>WCV56/Справочно!WCU$5*1000000</f>
        <v>#DIV/0!</v>
      </c>
      <c r="WCW57" s="27" t="e">
        <f>WCW56/Справочно!WCV$5*1000000</f>
        <v>#DIV/0!</v>
      </c>
      <c r="WCX57" s="27" t="e">
        <f>WCX56/Справочно!WCW$5*1000000</f>
        <v>#DIV/0!</v>
      </c>
      <c r="WCY57" s="27" t="e">
        <f>WCY56/Справочно!WCX$5*1000000</f>
        <v>#DIV/0!</v>
      </c>
      <c r="WCZ57" s="27" t="e">
        <f>WCZ56/Справочно!WCY$5*1000000</f>
        <v>#DIV/0!</v>
      </c>
      <c r="WDA57" s="27" t="e">
        <f>WDA56/Справочно!WCZ$5*1000000</f>
        <v>#DIV/0!</v>
      </c>
      <c r="WDB57" s="27" t="e">
        <f>WDB56/Справочно!WDA$5*1000000</f>
        <v>#DIV/0!</v>
      </c>
      <c r="WDC57" s="27" t="e">
        <f>WDC56/Справочно!WDB$5*1000000</f>
        <v>#DIV/0!</v>
      </c>
      <c r="WDD57" s="27" t="e">
        <f>WDD56/Справочно!WDC$5*1000000</f>
        <v>#DIV/0!</v>
      </c>
      <c r="WDE57" s="27" t="e">
        <f>WDE56/Справочно!WDD$5*1000000</f>
        <v>#DIV/0!</v>
      </c>
      <c r="WDF57" s="27" t="e">
        <f>WDF56/Справочно!WDE$5*1000000</f>
        <v>#DIV/0!</v>
      </c>
      <c r="WDG57" s="27" t="e">
        <f>WDG56/Справочно!WDF$5*1000000</f>
        <v>#DIV/0!</v>
      </c>
      <c r="WDH57" s="27" t="e">
        <f>WDH56/Справочно!WDG$5*1000000</f>
        <v>#DIV/0!</v>
      </c>
      <c r="WDI57" s="27" t="e">
        <f>WDI56/Справочно!WDH$5*1000000</f>
        <v>#DIV/0!</v>
      </c>
      <c r="WDJ57" s="27" t="e">
        <f>WDJ56/Справочно!WDI$5*1000000</f>
        <v>#DIV/0!</v>
      </c>
      <c r="WDK57" s="27" t="e">
        <f>WDK56/Справочно!WDJ$5*1000000</f>
        <v>#DIV/0!</v>
      </c>
      <c r="WDL57" s="27" t="e">
        <f>WDL56/Справочно!WDK$5*1000000</f>
        <v>#DIV/0!</v>
      </c>
      <c r="WDM57" s="27" t="e">
        <f>WDM56/Справочно!WDL$5*1000000</f>
        <v>#DIV/0!</v>
      </c>
      <c r="WDN57" s="27" t="e">
        <f>WDN56/Справочно!WDM$5*1000000</f>
        <v>#DIV/0!</v>
      </c>
      <c r="WDO57" s="27" t="e">
        <f>WDO56/Справочно!WDN$5*1000000</f>
        <v>#DIV/0!</v>
      </c>
      <c r="WDP57" s="27" t="e">
        <f>WDP56/Справочно!WDO$5*1000000</f>
        <v>#DIV/0!</v>
      </c>
      <c r="WDQ57" s="27" t="e">
        <f>WDQ56/Справочно!WDP$5*1000000</f>
        <v>#DIV/0!</v>
      </c>
      <c r="WDR57" s="27" t="e">
        <f>WDR56/Справочно!WDQ$5*1000000</f>
        <v>#DIV/0!</v>
      </c>
      <c r="WDS57" s="27" t="e">
        <f>WDS56/Справочно!WDR$5*1000000</f>
        <v>#DIV/0!</v>
      </c>
      <c r="WDT57" s="27" t="e">
        <f>WDT56/Справочно!WDS$5*1000000</f>
        <v>#DIV/0!</v>
      </c>
      <c r="WDU57" s="27" t="e">
        <f>WDU56/Справочно!WDT$5*1000000</f>
        <v>#DIV/0!</v>
      </c>
      <c r="WDV57" s="27" t="e">
        <f>WDV56/Справочно!WDU$5*1000000</f>
        <v>#DIV/0!</v>
      </c>
      <c r="WDW57" s="27" t="e">
        <f>WDW56/Справочно!WDV$5*1000000</f>
        <v>#DIV/0!</v>
      </c>
      <c r="WDX57" s="27" t="e">
        <f>WDX56/Справочно!WDW$5*1000000</f>
        <v>#DIV/0!</v>
      </c>
      <c r="WDY57" s="27" t="e">
        <f>WDY56/Справочно!WDX$5*1000000</f>
        <v>#DIV/0!</v>
      </c>
      <c r="WDZ57" s="27" t="e">
        <f>WDZ56/Справочно!WDY$5*1000000</f>
        <v>#DIV/0!</v>
      </c>
      <c r="WEA57" s="27" t="e">
        <f>WEA56/Справочно!WDZ$5*1000000</f>
        <v>#DIV/0!</v>
      </c>
      <c r="WEB57" s="27" t="e">
        <f>WEB56/Справочно!WEA$5*1000000</f>
        <v>#DIV/0!</v>
      </c>
      <c r="WEC57" s="27" t="e">
        <f>WEC56/Справочно!WEB$5*1000000</f>
        <v>#DIV/0!</v>
      </c>
      <c r="WED57" s="27" t="e">
        <f>WED56/Справочно!WEC$5*1000000</f>
        <v>#DIV/0!</v>
      </c>
      <c r="WEE57" s="27" t="e">
        <f>WEE56/Справочно!WED$5*1000000</f>
        <v>#DIV/0!</v>
      </c>
      <c r="WEF57" s="27" t="e">
        <f>WEF56/Справочно!WEE$5*1000000</f>
        <v>#DIV/0!</v>
      </c>
      <c r="WEG57" s="27" t="e">
        <f>WEG56/Справочно!WEF$5*1000000</f>
        <v>#DIV/0!</v>
      </c>
      <c r="WEH57" s="27" t="e">
        <f>WEH56/Справочно!WEG$5*1000000</f>
        <v>#DIV/0!</v>
      </c>
      <c r="WEI57" s="27" t="e">
        <f>WEI56/Справочно!WEH$5*1000000</f>
        <v>#DIV/0!</v>
      </c>
      <c r="WEJ57" s="27" t="e">
        <f>WEJ56/Справочно!WEI$5*1000000</f>
        <v>#DIV/0!</v>
      </c>
      <c r="WEK57" s="27" t="e">
        <f>WEK56/Справочно!WEJ$5*1000000</f>
        <v>#DIV/0!</v>
      </c>
      <c r="WEL57" s="27" t="e">
        <f>WEL56/Справочно!WEK$5*1000000</f>
        <v>#DIV/0!</v>
      </c>
      <c r="WEM57" s="27" t="e">
        <f>WEM56/Справочно!WEL$5*1000000</f>
        <v>#DIV/0!</v>
      </c>
      <c r="WEN57" s="27" t="e">
        <f>WEN56/Справочно!WEM$5*1000000</f>
        <v>#DIV/0!</v>
      </c>
      <c r="WEO57" s="27" t="e">
        <f>WEO56/Справочно!WEN$5*1000000</f>
        <v>#DIV/0!</v>
      </c>
      <c r="WEP57" s="27" t="e">
        <f>WEP56/Справочно!WEO$5*1000000</f>
        <v>#DIV/0!</v>
      </c>
      <c r="WEQ57" s="27" t="e">
        <f>WEQ56/Справочно!WEP$5*1000000</f>
        <v>#DIV/0!</v>
      </c>
      <c r="WER57" s="27" t="e">
        <f>WER56/Справочно!WEQ$5*1000000</f>
        <v>#DIV/0!</v>
      </c>
      <c r="WES57" s="27" t="e">
        <f>WES56/Справочно!WER$5*1000000</f>
        <v>#DIV/0!</v>
      </c>
      <c r="WET57" s="27" t="e">
        <f>WET56/Справочно!WES$5*1000000</f>
        <v>#DIV/0!</v>
      </c>
      <c r="WEU57" s="27" t="e">
        <f>WEU56/Справочно!WET$5*1000000</f>
        <v>#DIV/0!</v>
      </c>
      <c r="WEV57" s="27" t="e">
        <f>WEV56/Справочно!WEU$5*1000000</f>
        <v>#DIV/0!</v>
      </c>
      <c r="WEW57" s="27" t="e">
        <f>WEW56/Справочно!WEV$5*1000000</f>
        <v>#DIV/0!</v>
      </c>
      <c r="WEX57" s="27" t="e">
        <f>WEX56/Справочно!WEW$5*1000000</f>
        <v>#DIV/0!</v>
      </c>
      <c r="WEY57" s="27" t="e">
        <f>WEY56/Справочно!WEX$5*1000000</f>
        <v>#DIV/0!</v>
      </c>
      <c r="WEZ57" s="27" t="e">
        <f>WEZ56/Справочно!WEY$5*1000000</f>
        <v>#DIV/0!</v>
      </c>
      <c r="WFA57" s="27" t="e">
        <f>WFA56/Справочно!WEZ$5*1000000</f>
        <v>#DIV/0!</v>
      </c>
      <c r="WFB57" s="27" t="e">
        <f>WFB56/Справочно!WFA$5*1000000</f>
        <v>#DIV/0!</v>
      </c>
      <c r="WFC57" s="27" t="e">
        <f>WFC56/Справочно!WFB$5*1000000</f>
        <v>#DIV/0!</v>
      </c>
      <c r="WFD57" s="27" t="e">
        <f>WFD56/Справочно!WFC$5*1000000</f>
        <v>#DIV/0!</v>
      </c>
      <c r="WFE57" s="27" t="e">
        <f>WFE56/Справочно!WFD$5*1000000</f>
        <v>#DIV/0!</v>
      </c>
      <c r="WFF57" s="27" t="e">
        <f>WFF56/Справочно!WFE$5*1000000</f>
        <v>#DIV/0!</v>
      </c>
      <c r="WFG57" s="27" t="e">
        <f>WFG56/Справочно!WFF$5*1000000</f>
        <v>#DIV/0!</v>
      </c>
      <c r="WFH57" s="27" t="e">
        <f>WFH56/Справочно!WFG$5*1000000</f>
        <v>#DIV/0!</v>
      </c>
      <c r="WFI57" s="27" t="e">
        <f>WFI56/Справочно!WFH$5*1000000</f>
        <v>#DIV/0!</v>
      </c>
      <c r="WFJ57" s="27" t="e">
        <f>WFJ56/Справочно!WFI$5*1000000</f>
        <v>#DIV/0!</v>
      </c>
      <c r="WFK57" s="27" t="e">
        <f>WFK56/Справочно!WFJ$5*1000000</f>
        <v>#DIV/0!</v>
      </c>
      <c r="WFL57" s="27" t="e">
        <f>WFL56/Справочно!WFK$5*1000000</f>
        <v>#DIV/0!</v>
      </c>
      <c r="WFM57" s="27" t="e">
        <f>WFM56/Справочно!WFL$5*1000000</f>
        <v>#DIV/0!</v>
      </c>
      <c r="WFN57" s="27" t="e">
        <f>WFN56/Справочно!WFM$5*1000000</f>
        <v>#DIV/0!</v>
      </c>
      <c r="WFO57" s="27" t="e">
        <f>WFO56/Справочно!WFN$5*1000000</f>
        <v>#DIV/0!</v>
      </c>
      <c r="WFP57" s="27" t="e">
        <f>WFP56/Справочно!WFO$5*1000000</f>
        <v>#DIV/0!</v>
      </c>
      <c r="WFQ57" s="27" t="e">
        <f>WFQ56/Справочно!WFP$5*1000000</f>
        <v>#DIV/0!</v>
      </c>
      <c r="WFR57" s="27" t="e">
        <f>WFR56/Справочно!WFQ$5*1000000</f>
        <v>#DIV/0!</v>
      </c>
      <c r="WFS57" s="27" t="e">
        <f>WFS56/Справочно!WFR$5*1000000</f>
        <v>#DIV/0!</v>
      </c>
      <c r="WFT57" s="27" t="e">
        <f>WFT56/Справочно!WFS$5*1000000</f>
        <v>#DIV/0!</v>
      </c>
      <c r="WFU57" s="27" t="e">
        <f>WFU56/Справочно!WFT$5*1000000</f>
        <v>#DIV/0!</v>
      </c>
      <c r="WFV57" s="27" t="e">
        <f>WFV56/Справочно!WFU$5*1000000</f>
        <v>#DIV/0!</v>
      </c>
      <c r="WFW57" s="27" t="e">
        <f>WFW56/Справочно!WFV$5*1000000</f>
        <v>#DIV/0!</v>
      </c>
      <c r="WFX57" s="27" t="e">
        <f>WFX56/Справочно!WFW$5*1000000</f>
        <v>#DIV/0!</v>
      </c>
      <c r="WFY57" s="27" t="e">
        <f>WFY56/Справочно!WFX$5*1000000</f>
        <v>#DIV/0!</v>
      </c>
      <c r="WFZ57" s="27" t="e">
        <f>WFZ56/Справочно!WFY$5*1000000</f>
        <v>#DIV/0!</v>
      </c>
      <c r="WGA57" s="27" t="e">
        <f>WGA56/Справочно!WFZ$5*1000000</f>
        <v>#DIV/0!</v>
      </c>
      <c r="WGB57" s="27" t="e">
        <f>WGB56/Справочно!WGA$5*1000000</f>
        <v>#DIV/0!</v>
      </c>
      <c r="WGC57" s="27" t="e">
        <f>WGC56/Справочно!WGB$5*1000000</f>
        <v>#DIV/0!</v>
      </c>
      <c r="WGD57" s="27" t="e">
        <f>WGD56/Справочно!WGC$5*1000000</f>
        <v>#DIV/0!</v>
      </c>
      <c r="WGE57" s="27" t="e">
        <f>WGE56/Справочно!WGD$5*1000000</f>
        <v>#DIV/0!</v>
      </c>
      <c r="WGF57" s="27" t="e">
        <f>WGF56/Справочно!WGE$5*1000000</f>
        <v>#DIV/0!</v>
      </c>
      <c r="WGG57" s="27" t="e">
        <f>WGG56/Справочно!WGF$5*1000000</f>
        <v>#DIV/0!</v>
      </c>
      <c r="WGH57" s="27" t="e">
        <f>WGH56/Справочно!WGG$5*1000000</f>
        <v>#DIV/0!</v>
      </c>
      <c r="WGI57" s="27" t="e">
        <f>WGI56/Справочно!WGH$5*1000000</f>
        <v>#DIV/0!</v>
      </c>
      <c r="WGJ57" s="27" t="e">
        <f>WGJ56/Справочно!WGI$5*1000000</f>
        <v>#DIV/0!</v>
      </c>
      <c r="WGK57" s="27" t="e">
        <f>WGK56/Справочно!WGJ$5*1000000</f>
        <v>#DIV/0!</v>
      </c>
      <c r="WGL57" s="27" t="e">
        <f>WGL56/Справочно!WGK$5*1000000</f>
        <v>#DIV/0!</v>
      </c>
      <c r="WGM57" s="27" t="e">
        <f>WGM56/Справочно!WGL$5*1000000</f>
        <v>#DIV/0!</v>
      </c>
      <c r="WGN57" s="27" t="e">
        <f>WGN56/Справочно!WGM$5*1000000</f>
        <v>#DIV/0!</v>
      </c>
      <c r="WGO57" s="27" t="e">
        <f>WGO56/Справочно!WGN$5*1000000</f>
        <v>#DIV/0!</v>
      </c>
      <c r="WGP57" s="27" t="e">
        <f>WGP56/Справочно!WGO$5*1000000</f>
        <v>#DIV/0!</v>
      </c>
      <c r="WGQ57" s="27" t="e">
        <f>WGQ56/Справочно!WGP$5*1000000</f>
        <v>#DIV/0!</v>
      </c>
      <c r="WGR57" s="27" t="e">
        <f>WGR56/Справочно!WGQ$5*1000000</f>
        <v>#DIV/0!</v>
      </c>
      <c r="WGS57" s="27" t="e">
        <f>WGS56/Справочно!WGR$5*1000000</f>
        <v>#DIV/0!</v>
      </c>
      <c r="WGT57" s="27" t="e">
        <f>WGT56/Справочно!WGS$5*1000000</f>
        <v>#DIV/0!</v>
      </c>
      <c r="WGU57" s="27" t="e">
        <f>WGU56/Справочно!WGT$5*1000000</f>
        <v>#DIV/0!</v>
      </c>
      <c r="WGV57" s="27" t="e">
        <f>WGV56/Справочно!WGU$5*1000000</f>
        <v>#DIV/0!</v>
      </c>
      <c r="WGW57" s="27" t="e">
        <f>WGW56/Справочно!WGV$5*1000000</f>
        <v>#DIV/0!</v>
      </c>
      <c r="WGX57" s="27" t="e">
        <f>WGX56/Справочно!WGW$5*1000000</f>
        <v>#DIV/0!</v>
      </c>
      <c r="WGY57" s="27" t="e">
        <f>WGY56/Справочно!WGX$5*1000000</f>
        <v>#DIV/0!</v>
      </c>
      <c r="WGZ57" s="27" t="e">
        <f>WGZ56/Справочно!WGY$5*1000000</f>
        <v>#DIV/0!</v>
      </c>
      <c r="WHA57" s="27" t="e">
        <f>WHA56/Справочно!WGZ$5*1000000</f>
        <v>#DIV/0!</v>
      </c>
      <c r="WHB57" s="27" t="e">
        <f>WHB56/Справочно!WHA$5*1000000</f>
        <v>#DIV/0!</v>
      </c>
      <c r="WHC57" s="27" t="e">
        <f>WHC56/Справочно!WHB$5*1000000</f>
        <v>#DIV/0!</v>
      </c>
      <c r="WHD57" s="27" t="e">
        <f>WHD56/Справочно!WHC$5*1000000</f>
        <v>#DIV/0!</v>
      </c>
      <c r="WHE57" s="27" t="e">
        <f>WHE56/Справочно!WHD$5*1000000</f>
        <v>#DIV/0!</v>
      </c>
      <c r="WHF57" s="27" t="e">
        <f>WHF56/Справочно!WHE$5*1000000</f>
        <v>#DIV/0!</v>
      </c>
      <c r="WHG57" s="27" t="e">
        <f>WHG56/Справочно!WHF$5*1000000</f>
        <v>#DIV/0!</v>
      </c>
      <c r="WHH57" s="27" t="e">
        <f>WHH56/Справочно!WHG$5*1000000</f>
        <v>#DIV/0!</v>
      </c>
      <c r="WHI57" s="27" t="e">
        <f>WHI56/Справочно!WHH$5*1000000</f>
        <v>#DIV/0!</v>
      </c>
      <c r="WHJ57" s="27" t="e">
        <f>WHJ56/Справочно!WHI$5*1000000</f>
        <v>#DIV/0!</v>
      </c>
      <c r="WHK57" s="27" t="e">
        <f>WHK56/Справочно!WHJ$5*1000000</f>
        <v>#DIV/0!</v>
      </c>
      <c r="WHL57" s="27" t="e">
        <f>WHL56/Справочно!WHK$5*1000000</f>
        <v>#DIV/0!</v>
      </c>
      <c r="WHM57" s="27" t="e">
        <f>WHM56/Справочно!WHL$5*1000000</f>
        <v>#DIV/0!</v>
      </c>
      <c r="WHN57" s="27" t="e">
        <f>WHN56/Справочно!WHM$5*1000000</f>
        <v>#DIV/0!</v>
      </c>
      <c r="WHO57" s="27" t="e">
        <f>WHO56/Справочно!WHN$5*1000000</f>
        <v>#DIV/0!</v>
      </c>
      <c r="WHP57" s="27" t="e">
        <f>WHP56/Справочно!WHO$5*1000000</f>
        <v>#DIV/0!</v>
      </c>
      <c r="WHQ57" s="27" t="e">
        <f>WHQ56/Справочно!WHP$5*1000000</f>
        <v>#DIV/0!</v>
      </c>
      <c r="WHR57" s="27" t="e">
        <f>WHR56/Справочно!WHQ$5*1000000</f>
        <v>#DIV/0!</v>
      </c>
      <c r="WHS57" s="27" t="e">
        <f>WHS56/Справочно!WHR$5*1000000</f>
        <v>#DIV/0!</v>
      </c>
      <c r="WHT57" s="27" t="e">
        <f>WHT56/Справочно!WHS$5*1000000</f>
        <v>#DIV/0!</v>
      </c>
      <c r="WHU57" s="27" t="e">
        <f>WHU56/Справочно!WHT$5*1000000</f>
        <v>#DIV/0!</v>
      </c>
      <c r="WHV57" s="27" t="e">
        <f>WHV56/Справочно!WHU$5*1000000</f>
        <v>#DIV/0!</v>
      </c>
      <c r="WHW57" s="27" t="e">
        <f>WHW56/Справочно!WHV$5*1000000</f>
        <v>#DIV/0!</v>
      </c>
      <c r="WHX57" s="27" t="e">
        <f>WHX56/Справочно!WHW$5*1000000</f>
        <v>#DIV/0!</v>
      </c>
      <c r="WHY57" s="27" t="e">
        <f>WHY56/Справочно!WHX$5*1000000</f>
        <v>#DIV/0!</v>
      </c>
      <c r="WHZ57" s="27" t="e">
        <f>WHZ56/Справочно!WHY$5*1000000</f>
        <v>#DIV/0!</v>
      </c>
      <c r="WIA57" s="27" t="e">
        <f>WIA56/Справочно!WHZ$5*1000000</f>
        <v>#DIV/0!</v>
      </c>
      <c r="WIB57" s="27" t="e">
        <f>WIB56/Справочно!WIA$5*1000000</f>
        <v>#DIV/0!</v>
      </c>
      <c r="WIC57" s="27" t="e">
        <f>WIC56/Справочно!WIB$5*1000000</f>
        <v>#DIV/0!</v>
      </c>
      <c r="WID57" s="27" t="e">
        <f>WID56/Справочно!WIC$5*1000000</f>
        <v>#DIV/0!</v>
      </c>
      <c r="WIE57" s="27" t="e">
        <f>WIE56/Справочно!WID$5*1000000</f>
        <v>#DIV/0!</v>
      </c>
      <c r="WIF57" s="27" t="e">
        <f>WIF56/Справочно!WIE$5*1000000</f>
        <v>#DIV/0!</v>
      </c>
      <c r="WIG57" s="27" t="e">
        <f>WIG56/Справочно!WIF$5*1000000</f>
        <v>#DIV/0!</v>
      </c>
      <c r="WIH57" s="27" t="e">
        <f>WIH56/Справочно!WIG$5*1000000</f>
        <v>#DIV/0!</v>
      </c>
      <c r="WII57" s="27" t="e">
        <f>WII56/Справочно!WIH$5*1000000</f>
        <v>#DIV/0!</v>
      </c>
      <c r="WIJ57" s="27" t="e">
        <f>WIJ56/Справочно!WII$5*1000000</f>
        <v>#DIV/0!</v>
      </c>
      <c r="WIK57" s="27" t="e">
        <f>WIK56/Справочно!WIJ$5*1000000</f>
        <v>#DIV/0!</v>
      </c>
      <c r="WIL57" s="27" t="e">
        <f>WIL56/Справочно!WIK$5*1000000</f>
        <v>#DIV/0!</v>
      </c>
      <c r="WIM57" s="27" t="e">
        <f>WIM56/Справочно!WIL$5*1000000</f>
        <v>#DIV/0!</v>
      </c>
      <c r="WIN57" s="27" t="e">
        <f>WIN56/Справочно!WIM$5*1000000</f>
        <v>#DIV/0!</v>
      </c>
      <c r="WIO57" s="27" t="e">
        <f>WIO56/Справочно!WIN$5*1000000</f>
        <v>#DIV/0!</v>
      </c>
      <c r="WIP57" s="27" t="e">
        <f>WIP56/Справочно!WIO$5*1000000</f>
        <v>#DIV/0!</v>
      </c>
      <c r="WIQ57" s="27" t="e">
        <f>WIQ56/Справочно!WIP$5*1000000</f>
        <v>#DIV/0!</v>
      </c>
      <c r="WIR57" s="27" t="e">
        <f>WIR56/Справочно!WIQ$5*1000000</f>
        <v>#DIV/0!</v>
      </c>
      <c r="WIS57" s="27" t="e">
        <f>WIS56/Справочно!WIR$5*1000000</f>
        <v>#DIV/0!</v>
      </c>
      <c r="WIT57" s="27" t="e">
        <f>WIT56/Справочно!WIS$5*1000000</f>
        <v>#DIV/0!</v>
      </c>
      <c r="WIU57" s="27" t="e">
        <f>WIU56/Справочно!WIT$5*1000000</f>
        <v>#DIV/0!</v>
      </c>
      <c r="WIV57" s="27" t="e">
        <f>WIV56/Справочно!WIU$5*1000000</f>
        <v>#DIV/0!</v>
      </c>
      <c r="WIW57" s="27" t="e">
        <f>WIW56/Справочно!WIV$5*1000000</f>
        <v>#DIV/0!</v>
      </c>
      <c r="WIX57" s="27" t="e">
        <f>WIX56/Справочно!WIW$5*1000000</f>
        <v>#DIV/0!</v>
      </c>
      <c r="WIY57" s="27" t="e">
        <f>WIY56/Справочно!WIX$5*1000000</f>
        <v>#DIV/0!</v>
      </c>
      <c r="WIZ57" s="27" t="e">
        <f>WIZ56/Справочно!WIY$5*1000000</f>
        <v>#DIV/0!</v>
      </c>
      <c r="WJA57" s="27" t="e">
        <f>WJA56/Справочно!WIZ$5*1000000</f>
        <v>#DIV/0!</v>
      </c>
      <c r="WJB57" s="27" t="e">
        <f>WJB56/Справочно!WJA$5*1000000</f>
        <v>#DIV/0!</v>
      </c>
      <c r="WJC57" s="27" t="e">
        <f>WJC56/Справочно!WJB$5*1000000</f>
        <v>#DIV/0!</v>
      </c>
      <c r="WJD57" s="27" t="e">
        <f>WJD56/Справочно!WJC$5*1000000</f>
        <v>#DIV/0!</v>
      </c>
      <c r="WJE57" s="27" t="e">
        <f>WJE56/Справочно!WJD$5*1000000</f>
        <v>#DIV/0!</v>
      </c>
      <c r="WJF57" s="27" t="e">
        <f>WJF56/Справочно!WJE$5*1000000</f>
        <v>#DIV/0!</v>
      </c>
      <c r="WJG57" s="27" t="e">
        <f>WJG56/Справочно!WJF$5*1000000</f>
        <v>#DIV/0!</v>
      </c>
      <c r="WJH57" s="27" t="e">
        <f>WJH56/Справочно!WJG$5*1000000</f>
        <v>#DIV/0!</v>
      </c>
      <c r="WJI57" s="27" t="e">
        <f>WJI56/Справочно!WJH$5*1000000</f>
        <v>#DIV/0!</v>
      </c>
      <c r="WJJ57" s="27" t="e">
        <f>WJJ56/Справочно!WJI$5*1000000</f>
        <v>#DIV/0!</v>
      </c>
      <c r="WJK57" s="27" t="e">
        <f>WJK56/Справочно!WJJ$5*1000000</f>
        <v>#DIV/0!</v>
      </c>
      <c r="WJL57" s="27" t="e">
        <f>WJL56/Справочно!WJK$5*1000000</f>
        <v>#DIV/0!</v>
      </c>
      <c r="WJM57" s="27" t="e">
        <f>WJM56/Справочно!WJL$5*1000000</f>
        <v>#DIV/0!</v>
      </c>
      <c r="WJN57" s="27" t="e">
        <f>WJN56/Справочно!WJM$5*1000000</f>
        <v>#DIV/0!</v>
      </c>
      <c r="WJO57" s="27" t="e">
        <f>WJO56/Справочно!WJN$5*1000000</f>
        <v>#DIV/0!</v>
      </c>
      <c r="WJP57" s="27" t="e">
        <f>WJP56/Справочно!WJO$5*1000000</f>
        <v>#DIV/0!</v>
      </c>
      <c r="WJQ57" s="27" t="e">
        <f>WJQ56/Справочно!WJP$5*1000000</f>
        <v>#DIV/0!</v>
      </c>
      <c r="WJR57" s="27" t="e">
        <f>WJR56/Справочно!WJQ$5*1000000</f>
        <v>#DIV/0!</v>
      </c>
      <c r="WJS57" s="27" t="e">
        <f>WJS56/Справочно!WJR$5*1000000</f>
        <v>#DIV/0!</v>
      </c>
      <c r="WJT57" s="27" t="e">
        <f>WJT56/Справочно!WJS$5*1000000</f>
        <v>#DIV/0!</v>
      </c>
      <c r="WJU57" s="27" t="e">
        <f>WJU56/Справочно!WJT$5*1000000</f>
        <v>#DIV/0!</v>
      </c>
      <c r="WJV57" s="27" t="e">
        <f>WJV56/Справочно!WJU$5*1000000</f>
        <v>#DIV/0!</v>
      </c>
      <c r="WJW57" s="27" t="e">
        <f>WJW56/Справочно!WJV$5*1000000</f>
        <v>#DIV/0!</v>
      </c>
      <c r="WJX57" s="27" t="e">
        <f>WJX56/Справочно!WJW$5*1000000</f>
        <v>#DIV/0!</v>
      </c>
      <c r="WJY57" s="27" t="e">
        <f>WJY56/Справочно!WJX$5*1000000</f>
        <v>#DIV/0!</v>
      </c>
      <c r="WJZ57" s="27" t="e">
        <f>WJZ56/Справочно!WJY$5*1000000</f>
        <v>#DIV/0!</v>
      </c>
      <c r="WKA57" s="27" t="e">
        <f>WKA56/Справочно!WJZ$5*1000000</f>
        <v>#DIV/0!</v>
      </c>
      <c r="WKB57" s="27" t="e">
        <f>WKB56/Справочно!WKA$5*1000000</f>
        <v>#DIV/0!</v>
      </c>
      <c r="WKC57" s="27" t="e">
        <f>WKC56/Справочно!WKB$5*1000000</f>
        <v>#DIV/0!</v>
      </c>
      <c r="WKD57" s="27" t="e">
        <f>WKD56/Справочно!WKC$5*1000000</f>
        <v>#DIV/0!</v>
      </c>
      <c r="WKE57" s="27" t="e">
        <f>WKE56/Справочно!WKD$5*1000000</f>
        <v>#DIV/0!</v>
      </c>
      <c r="WKF57" s="27" t="e">
        <f>WKF56/Справочно!WKE$5*1000000</f>
        <v>#DIV/0!</v>
      </c>
      <c r="WKG57" s="27" t="e">
        <f>WKG56/Справочно!WKF$5*1000000</f>
        <v>#DIV/0!</v>
      </c>
      <c r="WKH57" s="27" t="e">
        <f>WKH56/Справочно!WKG$5*1000000</f>
        <v>#DIV/0!</v>
      </c>
      <c r="WKI57" s="27" t="e">
        <f>WKI56/Справочно!WKH$5*1000000</f>
        <v>#DIV/0!</v>
      </c>
      <c r="WKJ57" s="27" t="e">
        <f>WKJ56/Справочно!WKI$5*1000000</f>
        <v>#DIV/0!</v>
      </c>
      <c r="WKK57" s="27" t="e">
        <f>WKK56/Справочно!WKJ$5*1000000</f>
        <v>#DIV/0!</v>
      </c>
      <c r="WKL57" s="27" t="e">
        <f>WKL56/Справочно!WKK$5*1000000</f>
        <v>#DIV/0!</v>
      </c>
      <c r="WKM57" s="27" t="e">
        <f>WKM56/Справочно!WKL$5*1000000</f>
        <v>#DIV/0!</v>
      </c>
      <c r="WKN57" s="27" t="e">
        <f>WKN56/Справочно!WKM$5*1000000</f>
        <v>#DIV/0!</v>
      </c>
      <c r="WKO57" s="27" t="e">
        <f>WKO56/Справочно!WKN$5*1000000</f>
        <v>#DIV/0!</v>
      </c>
      <c r="WKP57" s="27" t="e">
        <f>WKP56/Справочно!WKO$5*1000000</f>
        <v>#DIV/0!</v>
      </c>
      <c r="WKQ57" s="27" t="e">
        <f>WKQ56/Справочно!WKP$5*1000000</f>
        <v>#DIV/0!</v>
      </c>
      <c r="WKR57" s="27" t="e">
        <f>WKR56/Справочно!WKQ$5*1000000</f>
        <v>#DIV/0!</v>
      </c>
      <c r="WKS57" s="27" t="e">
        <f>WKS56/Справочно!WKR$5*1000000</f>
        <v>#DIV/0!</v>
      </c>
      <c r="WKT57" s="27" t="e">
        <f>WKT56/Справочно!WKS$5*1000000</f>
        <v>#DIV/0!</v>
      </c>
      <c r="WKU57" s="27" t="e">
        <f>WKU56/Справочно!WKT$5*1000000</f>
        <v>#DIV/0!</v>
      </c>
      <c r="WKV57" s="27" t="e">
        <f>WKV56/Справочно!WKU$5*1000000</f>
        <v>#DIV/0!</v>
      </c>
      <c r="WKW57" s="27" t="e">
        <f>WKW56/Справочно!WKV$5*1000000</f>
        <v>#DIV/0!</v>
      </c>
      <c r="WKX57" s="27" t="e">
        <f>WKX56/Справочно!WKW$5*1000000</f>
        <v>#DIV/0!</v>
      </c>
      <c r="WKY57" s="27" t="e">
        <f>WKY56/Справочно!WKX$5*1000000</f>
        <v>#DIV/0!</v>
      </c>
      <c r="WKZ57" s="27" t="e">
        <f>WKZ56/Справочно!WKY$5*1000000</f>
        <v>#DIV/0!</v>
      </c>
      <c r="WLA57" s="27" t="e">
        <f>WLA56/Справочно!WKZ$5*1000000</f>
        <v>#DIV/0!</v>
      </c>
      <c r="WLB57" s="27" t="e">
        <f>WLB56/Справочно!WLA$5*1000000</f>
        <v>#DIV/0!</v>
      </c>
      <c r="WLC57" s="27" t="e">
        <f>WLC56/Справочно!WLB$5*1000000</f>
        <v>#DIV/0!</v>
      </c>
      <c r="WLD57" s="27" t="e">
        <f>WLD56/Справочно!WLC$5*1000000</f>
        <v>#DIV/0!</v>
      </c>
      <c r="WLE57" s="27" t="e">
        <f>WLE56/Справочно!WLD$5*1000000</f>
        <v>#DIV/0!</v>
      </c>
      <c r="WLF57" s="27" t="e">
        <f>WLF56/Справочно!WLE$5*1000000</f>
        <v>#DIV/0!</v>
      </c>
      <c r="WLG57" s="27" t="e">
        <f>WLG56/Справочно!WLF$5*1000000</f>
        <v>#DIV/0!</v>
      </c>
      <c r="WLH57" s="27" t="e">
        <f>WLH56/Справочно!WLG$5*1000000</f>
        <v>#DIV/0!</v>
      </c>
      <c r="WLI57" s="27" t="e">
        <f>WLI56/Справочно!WLH$5*1000000</f>
        <v>#DIV/0!</v>
      </c>
      <c r="WLJ57" s="27" t="e">
        <f>WLJ56/Справочно!WLI$5*1000000</f>
        <v>#DIV/0!</v>
      </c>
      <c r="WLK57" s="27" t="e">
        <f>WLK56/Справочно!WLJ$5*1000000</f>
        <v>#DIV/0!</v>
      </c>
      <c r="WLL57" s="27" t="e">
        <f>WLL56/Справочно!WLK$5*1000000</f>
        <v>#DIV/0!</v>
      </c>
      <c r="WLM57" s="27" t="e">
        <f>WLM56/Справочно!WLL$5*1000000</f>
        <v>#DIV/0!</v>
      </c>
      <c r="WLN57" s="27" t="e">
        <f>WLN56/Справочно!WLM$5*1000000</f>
        <v>#DIV/0!</v>
      </c>
      <c r="WLO57" s="27" t="e">
        <f>WLO56/Справочно!WLN$5*1000000</f>
        <v>#DIV/0!</v>
      </c>
      <c r="WLP57" s="27" t="e">
        <f>WLP56/Справочно!WLO$5*1000000</f>
        <v>#DIV/0!</v>
      </c>
      <c r="WLQ57" s="27" t="e">
        <f>WLQ56/Справочно!WLP$5*1000000</f>
        <v>#DIV/0!</v>
      </c>
      <c r="WLR57" s="27" t="e">
        <f>WLR56/Справочно!WLQ$5*1000000</f>
        <v>#DIV/0!</v>
      </c>
      <c r="WLS57" s="27" t="e">
        <f>WLS56/Справочно!WLR$5*1000000</f>
        <v>#DIV/0!</v>
      </c>
      <c r="WLT57" s="27" t="e">
        <f>WLT56/Справочно!WLS$5*1000000</f>
        <v>#DIV/0!</v>
      </c>
      <c r="WLU57" s="27" t="e">
        <f>WLU56/Справочно!WLT$5*1000000</f>
        <v>#DIV/0!</v>
      </c>
      <c r="WLV57" s="27" t="e">
        <f>WLV56/Справочно!WLU$5*1000000</f>
        <v>#DIV/0!</v>
      </c>
      <c r="WLW57" s="27" t="e">
        <f>WLW56/Справочно!WLV$5*1000000</f>
        <v>#DIV/0!</v>
      </c>
      <c r="WLX57" s="27" t="e">
        <f>WLX56/Справочно!WLW$5*1000000</f>
        <v>#DIV/0!</v>
      </c>
      <c r="WLY57" s="27" t="e">
        <f>WLY56/Справочно!WLX$5*1000000</f>
        <v>#DIV/0!</v>
      </c>
      <c r="WLZ57" s="27" t="e">
        <f>WLZ56/Справочно!WLY$5*1000000</f>
        <v>#DIV/0!</v>
      </c>
      <c r="WMA57" s="27" t="e">
        <f>WMA56/Справочно!WLZ$5*1000000</f>
        <v>#DIV/0!</v>
      </c>
      <c r="WMB57" s="27" t="e">
        <f>WMB56/Справочно!WMA$5*1000000</f>
        <v>#DIV/0!</v>
      </c>
      <c r="WMC57" s="27" t="e">
        <f>WMC56/Справочно!WMB$5*1000000</f>
        <v>#DIV/0!</v>
      </c>
      <c r="WMD57" s="27" t="e">
        <f>WMD56/Справочно!WMC$5*1000000</f>
        <v>#DIV/0!</v>
      </c>
      <c r="WME57" s="27" t="e">
        <f>WME56/Справочно!WMD$5*1000000</f>
        <v>#DIV/0!</v>
      </c>
      <c r="WMF57" s="27" t="e">
        <f>WMF56/Справочно!WME$5*1000000</f>
        <v>#DIV/0!</v>
      </c>
      <c r="WMG57" s="27" t="e">
        <f>WMG56/Справочно!WMF$5*1000000</f>
        <v>#DIV/0!</v>
      </c>
      <c r="WMH57" s="27" t="e">
        <f>WMH56/Справочно!WMG$5*1000000</f>
        <v>#DIV/0!</v>
      </c>
      <c r="WMI57" s="27" t="e">
        <f>WMI56/Справочно!WMH$5*1000000</f>
        <v>#DIV/0!</v>
      </c>
      <c r="WMJ57" s="27" t="e">
        <f>WMJ56/Справочно!WMI$5*1000000</f>
        <v>#DIV/0!</v>
      </c>
      <c r="WMK57" s="27" t="e">
        <f>WMK56/Справочно!WMJ$5*1000000</f>
        <v>#DIV/0!</v>
      </c>
      <c r="WML57" s="27" t="e">
        <f>WML56/Справочно!WMK$5*1000000</f>
        <v>#DIV/0!</v>
      </c>
      <c r="WMM57" s="27" t="e">
        <f>WMM56/Справочно!WML$5*1000000</f>
        <v>#DIV/0!</v>
      </c>
      <c r="WMN57" s="27" t="e">
        <f>WMN56/Справочно!WMM$5*1000000</f>
        <v>#DIV/0!</v>
      </c>
      <c r="WMO57" s="27" t="e">
        <f>WMO56/Справочно!WMN$5*1000000</f>
        <v>#DIV/0!</v>
      </c>
      <c r="WMP57" s="27" t="e">
        <f>WMP56/Справочно!WMO$5*1000000</f>
        <v>#DIV/0!</v>
      </c>
      <c r="WMQ57" s="27" t="e">
        <f>WMQ56/Справочно!WMP$5*1000000</f>
        <v>#DIV/0!</v>
      </c>
      <c r="WMR57" s="27" t="e">
        <f>WMR56/Справочно!WMQ$5*1000000</f>
        <v>#DIV/0!</v>
      </c>
      <c r="WMS57" s="27" t="e">
        <f>WMS56/Справочно!WMR$5*1000000</f>
        <v>#DIV/0!</v>
      </c>
      <c r="WMT57" s="27" t="e">
        <f>WMT56/Справочно!WMS$5*1000000</f>
        <v>#DIV/0!</v>
      </c>
      <c r="WMU57" s="27" t="e">
        <f>WMU56/Справочно!WMT$5*1000000</f>
        <v>#DIV/0!</v>
      </c>
      <c r="WMV57" s="27" t="e">
        <f>WMV56/Справочно!WMU$5*1000000</f>
        <v>#DIV/0!</v>
      </c>
      <c r="WMW57" s="27" t="e">
        <f>WMW56/Справочно!WMV$5*1000000</f>
        <v>#DIV/0!</v>
      </c>
      <c r="WMX57" s="27" t="e">
        <f>WMX56/Справочно!WMW$5*1000000</f>
        <v>#DIV/0!</v>
      </c>
      <c r="WMY57" s="27" t="e">
        <f>WMY56/Справочно!WMX$5*1000000</f>
        <v>#DIV/0!</v>
      </c>
      <c r="WMZ57" s="27" t="e">
        <f>WMZ56/Справочно!WMY$5*1000000</f>
        <v>#DIV/0!</v>
      </c>
      <c r="WNA57" s="27" t="e">
        <f>WNA56/Справочно!WMZ$5*1000000</f>
        <v>#DIV/0!</v>
      </c>
      <c r="WNB57" s="27" t="e">
        <f>WNB56/Справочно!WNA$5*1000000</f>
        <v>#DIV/0!</v>
      </c>
      <c r="WNC57" s="27" t="e">
        <f>WNC56/Справочно!WNB$5*1000000</f>
        <v>#DIV/0!</v>
      </c>
      <c r="WND57" s="27" t="e">
        <f>WND56/Справочно!WNC$5*1000000</f>
        <v>#DIV/0!</v>
      </c>
      <c r="WNE57" s="27" t="e">
        <f>WNE56/Справочно!WND$5*1000000</f>
        <v>#DIV/0!</v>
      </c>
      <c r="WNF57" s="27" t="e">
        <f>WNF56/Справочно!WNE$5*1000000</f>
        <v>#DIV/0!</v>
      </c>
      <c r="WNG57" s="27" t="e">
        <f>WNG56/Справочно!WNF$5*1000000</f>
        <v>#DIV/0!</v>
      </c>
      <c r="WNH57" s="27" t="e">
        <f>WNH56/Справочно!WNG$5*1000000</f>
        <v>#DIV/0!</v>
      </c>
      <c r="WNI57" s="27" t="e">
        <f>WNI56/Справочно!WNH$5*1000000</f>
        <v>#DIV/0!</v>
      </c>
      <c r="WNJ57" s="27" t="e">
        <f>WNJ56/Справочно!WNI$5*1000000</f>
        <v>#DIV/0!</v>
      </c>
      <c r="WNK57" s="27" t="e">
        <f>WNK56/Справочно!WNJ$5*1000000</f>
        <v>#DIV/0!</v>
      </c>
      <c r="WNL57" s="27" t="e">
        <f>WNL56/Справочно!WNK$5*1000000</f>
        <v>#DIV/0!</v>
      </c>
      <c r="WNM57" s="27" t="e">
        <f>WNM56/Справочно!WNL$5*1000000</f>
        <v>#DIV/0!</v>
      </c>
      <c r="WNN57" s="27" t="e">
        <f>WNN56/Справочно!WNM$5*1000000</f>
        <v>#DIV/0!</v>
      </c>
      <c r="WNO57" s="27" t="e">
        <f>WNO56/Справочно!WNN$5*1000000</f>
        <v>#DIV/0!</v>
      </c>
      <c r="WNP57" s="27" t="e">
        <f>WNP56/Справочно!WNO$5*1000000</f>
        <v>#DIV/0!</v>
      </c>
      <c r="WNQ57" s="27" t="e">
        <f>WNQ56/Справочно!WNP$5*1000000</f>
        <v>#DIV/0!</v>
      </c>
      <c r="WNR57" s="27" t="e">
        <f>WNR56/Справочно!WNQ$5*1000000</f>
        <v>#DIV/0!</v>
      </c>
      <c r="WNS57" s="27" t="e">
        <f>WNS56/Справочно!WNR$5*1000000</f>
        <v>#DIV/0!</v>
      </c>
      <c r="WNT57" s="27" t="e">
        <f>WNT56/Справочно!WNS$5*1000000</f>
        <v>#DIV/0!</v>
      </c>
      <c r="WNU57" s="27" t="e">
        <f>WNU56/Справочно!WNT$5*1000000</f>
        <v>#DIV/0!</v>
      </c>
      <c r="WNV57" s="27" t="e">
        <f>WNV56/Справочно!WNU$5*1000000</f>
        <v>#DIV/0!</v>
      </c>
      <c r="WNW57" s="27" t="e">
        <f>WNW56/Справочно!WNV$5*1000000</f>
        <v>#DIV/0!</v>
      </c>
      <c r="WNX57" s="27" t="e">
        <f>WNX56/Справочно!WNW$5*1000000</f>
        <v>#DIV/0!</v>
      </c>
      <c r="WNY57" s="27" t="e">
        <f>WNY56/Справочно!WNX$5*1000000</f>
        <v>#DIV/0!</v>
      </c>
      <c r="WNZ57" s="27" t="e">
        <f>WNZ56/Справочно!WNY$5*1000000</f>
        <v>#DIV/0!</v>
      </c>
      <c r="WOA57" s="27" t="e">
        <f>WOA56/Справочно!WNZ$5*1000000</f>
        <v>#DIV/0!</v>
      </c>
      <c r="WOB57" s="27" t="e">
        <f>WOB56/Справочно!WOA$5*1000000</f>
        <v>#DIV/0!</v>
      </c>
      <c r="WOC57" s="27" t="e">
        <f>WOC56/Справочно!WOB$5*1000000</f>
        <v>#DIV/0!</v>
      </c>
      <c r="WOD57" s="27" t="e">
        <f>WOD56/Справочно!WOC$5*1000000</f>
        <v>#DIV/0!</v>
      </c>
      <c r="WOE57" s="27" t="e">
        <f>WOE56/Справочно!WOD$5*1000000</f>
        <v>#DIV/0!</v>
      </c>
      <c r="WOF57" s="27" t="e">
        <f>WOF56/Справочно!WOE$5*1000000</f>
        <v>#DIV/0!</v>
      </c>
      <c r="WOG57" s="27" t="e">
        <f>WOG56/Справочно!WOF$5*1000000</f>
        <v>#DIV/0!</v>
      </c>
      <c r="WOH57" s="27" t="e">
        <f>WOH56/Справочно!WOG$5*1000000</f>
        <v>#DIV/0!</v>
      </c>
      <c r="WOI57" s="27" t="e">
        <f>WOI56/Справочно!WOH$5*1000000</f>
        <v>#DIV/0!</v>
      </c>
      <c r="WOJ57" s="27" t="e">
        <f>WOJ56/Справочно!WOI$5*1000000</f>
        <v>#DIV/0!</v>
      </c>
      <c r="WOK57" s="27" t="e">
        <f>WOK56/Справочно!WOJ$5*1000000</f>
        <v>#DIV/0!</v>
      </c>
      <c r="WOL57" s="27" t="e">
        <f>WOL56/Справочно!WOK$5*1000000</f>
        <v>#DIV/0!</v>
      </c>
      <c r="WOM57" s="27" t="e">
        <f>WOM56/Справочно!WOL$5*1000000</f>
        <v>#DIV/0!</v>
      </c>
      <c r="WON57" s="27" t="e">
        <f>WON56/Справочно!WOM$5*1000000</f>
        <v>#DIV/0!</v>
      </c>
      <c r="WOO57" s="27" t="e">
        <f>WOO56/Справочно!WON$5*1000000</f>
        <v>#DIV/0!</v>
      </c>
      <c r="WOP57" s="27" t="e">
        <f>WOP56/Справочно!WOO$5*1000000</f>
        <v>#DIV/0!</v>
      </c>
      <c r="WOQ57" s="27" t="e">
        <f>WOQ56/Справочно!WOP$5*1000000</f>
        <v>#DIV/0!</v>
      </c>
      <c r="WOR57" s="27" t="e">
        <f>WOR56/Справочно!WOQ$5*1000000</f>
        <v>#DIV/0!</v>
      </c>
      <c r="WOS57" s="27" t="e">
        <f>WOS56/Справочно!WOR$5*1000000</f>
        <v>#DIV/0!</v>
      </c>
      <c r="WOT57" s="27" t="e">
        <f>WOT56/Справочно!WOS$5*1000000</f>
        <v>#DIV/0!</v>
      </c>
      <c r="WOU57" s="27" t="e">
        <f>WOU56/Справочно!WOT$5*1000000</f>
        <v>#DIV/0!</v>
      </c>
      <c r="WOV57" s="27" t="e">
        <f>WOV56/Справочно!WOU$5*1000000</f>
        <v>#DIV/0!</v>
      </c>
      <c r="WOW57" s="27" t="e">
        <f>WOW56/Справочно!WOV$5*1000000</f>
        <v>#DIV/0!</v>
      </c>
      <c r="WOX57" s="27" t="e">
        <f>WOX56/Справочно!WOW$5*1000000</f>
        <v>#DIV/0!</v>
      </c>
      <c r="WOY57" s="27" t="e">
        <f>WOY56/Справочно!WOX$5*1000000</f>
        <v>#DIV/0!</v>
      </c>
      <c r="WOZ57" s="27" t="e">
        <f>WOZ56/Справочно!WOY$5*1000000</f>
        <v>#DIV/0!</v>
      </c>
      <c r="WPA57" s="27" t="e">
        <f>WPA56/Справочно!WOZ$5*1000000</f>
        <v>#DIV/0!</v>
      </c>
      <c r="WPB57" s="27" t="e">
        <f>WPB56/Справочно!WPA$5*1000000</f>
        <v>#DIV/0!</v>
      </c>
      <c r="WPC57" s="27" t="e">
        <f>WPC56/Справочно!WPB$5*1000000</f>
        <v>#DIV/0!</v>
      </c>
      <c r="WPD57" s="27" t="e">
        <f>WPD56/Справочно!WPC$5*1000000</f>
        <v>#DIV/0!</v>
      </c>
      <c r="WPE57" s="27" t="e">
        <f>WPE56/Справочно!WPD$5*1000000</f>
        <v>#DIV/0!</v>
      </c>
      <c r="WPF57" s="27" t="e">
        <f>WPF56/Справочно!WPE$5*1000000</f>
        <v>#DIV/0!</v>
      </c>
      <c r="WPG57" s="27" t="e">
        <f>WPG56/Справочно!WPF$5*1000000</f>
        <v>#DIV/0!</v>
      </c>
      <c r="WPH57" s="27" t="e">
        <f>WPH56/Справочно!WPG$5*1000000</f>
        <v>#DIV/0!</v>
      </c>
      <c r="WPI57" s="27" t="e">
        <f>WPI56/Справочно!WPH$5*1000000</f>
        <v>#DIV/0!</v>
      </c>
      <c r="WPJ57" s="27" t="e">
        <f>WPJ56/Справочно!WPI$5*1000000</f>
        <v>#DIV/0!</v>
      </c>
      <c r="WPK57" s="27" t="e">
        <f>WPK56/Справочно!WPJ$5*1000000</f>
        <v>#DIV/0!</v>
      </c>
      <c r="WPL57" s="27" t="e">
        <f>WPL56/Справочно!WPK$5*1000000</f>
        <v>#DIV/0!</v>
      </c>
      <c r="WPM57" s="27" t="e">
        <f>WPM56/Справочно!WPL$5*1000000</f>
        <v>#DIV/0!</v>
      </c>
      <c r="WPN57" s="27" t="e">
        <f>WPN56/Справочно!WPM$5*1000000</f>
        <v>#DIV/0!</v>
      </c>
      <c r="WPO57" s="27" t="e">
        <f>WPO56/Справочно!WPN$5*1000000</f>
        <v>#DIV/0!</v>
      </c>
      <c r="WPP57" s="27" t="e">
        <f>WPP56/Справочно!WPO$5*1000000</f>
        <v>#DIV/0!</v>
      </c>
      <c r="WPQ57" s="27" t="e">
        <f>WPQ56/Справочно!WPP$5*1000000</f>
        <v>#DIV/0!</v>
      </c>
      <c r="WPR57" s="27" t="e">
        <f>WPR56/Справочно!WPQ$5*1000000</f>
        <v>#DIV/0!</v>
      </c>
      <c r="WPS57" s="27" t="e">
        <f>WPS56/Справочно!WPR$5*1000000</f>
        <v>#DIV/0!</v>
      </c>
      <c r="WPT57" s="27" t="e">
        <f>WPT56/Справочно!WPS$5*1000000</f>
        <v>#DIV/0!</v>
      </c>
      <c r="WPU57" s="27" t="e">
        <f>WPU56/Справочно!WPT$5*1000000</f>
        <v>#DIV/0!</v>
      </c>
      <c r="WPV57" s="27" t="e">
        <f>WPV56/Справочно!WPU$5*1000000</f>
        <v>#DIV/0!</v>
      </c>
      <c r="WPW57" s="27" t="e">
        <f>WPW56/Справочно!WPV$5*1000000</f>
        <v>#DIV/0!</v>
      </c>
      <c r="WPX57" s="27" t="e">
        <f>WPX56/Справочно!WPW$5*1000000</f>
        <v>#DIV/0!</v>
      </c>
      <c r="WPY57" s="27" t="e">
        <f>WPY56/Справочно!WPX$5*1000000</f>
        <v>#DIV/0!</v>
      </c>
      <c r="WPZ57" s="27" t="e">
        <f>WPZ56/Справочно!WPY$5*1000000</f>
        <v>#DIV/0!</v>
      </c>
      <c r="WQA57" s="27" t="e">
        <f>WQA56/Справочно!WPZ$5*1000000</f>
        <v>#DIV/0!</v>
      </c>
      <c r="WQB57" s="27" t="e">
        <f>WQB56/Справочно!WQA$5*1000000</f>
        <v>#DIV/0!</v>
      </c>
      <c r="WQC57" s="27" t="e">
        <f>WQC56/Справочно!WQB$5*1000000</f>
        <v>#DIV/0!</v>
      </c>
      <c r="WQD57" s="27" t="e">
        <f>WQD56/Справочно!WQC$5*1000000</f>
        <v>#DIV/0!</v>
      </c>
      <c r="WQE57" s="27" t="e">
        <f>WQE56/Справочно!WQD$5*1000000</f>
        <v>#DIV/0!</v>
      </c>
      <c r="WQF57" s="27" t="e">
        <f>WQF56/Справочно!WQE$5*1000000</f>
        <v>#DIV/0!</v>
      </c>
      <c r="WQG57" s="27" t="e">
        <f>WQG56/Справочно!WQF$5*1000000</f>
        <v>#DIV/0!</v>
      </c>
      <c r="WQH57" s="27" t="e">
        <f>WQH56/Справочно!WQG$5*1000000</f>
        <v>#DIV/0!</v>
      </c>
      <c r="WQI57" s="27" t="e">
        <f>WQI56/Справочно!WQH$5*1000000</f>
        <v>#DIV/0!</v>
      </c>
      <c r="WQJ57" s="27" t="e">
        <f>WQJ56/Справочно!WQI$5*1000000</f>
        <v>#DIV/0!</v>
      </c>
      <c r="WQK57" s="27" t="e">
        <f>WQK56/Справочно!WQJ$5*1000000</f>
        <v>#DIV/0!</v>
      </c>
      <c r="WQL57" s="27" t="e">
        <f>WQL56/Справочно!WQK$5*1000000</f>
        <v>#DIV/0!</v>
      </c>
      <c r="WQM57" s="27" t="e">
        <f>WQM56/Справочно!WQL$5*1000000</f>
        <v>#DIV/0!</v>
      </c>
      <c r="WQN57" s="27" t="e">
        <f>WQN56/Справочно!WQM$5*1000000</f>
        <v>#DIV/0!</v>
      </c>
      <c r="WQO57" s="27" t="e">
        <f>WQO56/Справочно!WQN$5*1000000</f>
        <v>#DIV/0!</v>
      </c>
      <c r="WQP57" s="27" t="e">
        <f>WQP56/Справочно!WQO$5*1000000</f>
        <v>#DIV/0!</v>
      </c>
      <c r="WQQ57" s="27" t="e">
        <f>WQQ56/Справочно!WQP$5*1000000</f>
        <v>#DIV/0!</v>
      </c>
      <c r="WQR57" s="27" t="e">
        <f>WQR56/Справочно!WQQ$5*1000000</f>
        <v>#DIV/0!</v>
      </c>
      <c r="WQS57" s="27" t="e">
        <f>WQS56/Справочно!WQR$5*1000000</f>
        <v>#DIV/0!</v>
      </c>
      <c r="WQT57" s="27" t="e">
        <f>WQT56/Справочно!WQS$5*1000000</f>
        <v>#DIV/0!</v>
      </c>
      <c r="WQU57" s="27" t="e">
        <f>WQU56/Справочно!WQT$5*1000000</f>
        <v>#DIV/0!</v>
      </c>
      <c r="WQV57" s="27" t="e">
        <f>WQV56/Справочно!WQU$5*1000000</f>
        <v>#DIV/0!</v>
      </c>
      <c r="WQW57" s="27" t="e">
        <f>WQW56/Справочно!WQV$5*1000000</f>
        <v>#DIV/0!</v>
      </c>
      <c r="WQX57" s="27" t="e">
        <f>WQX56/Справочно!WQW$5*1000000</f>
        <v>#DIV/0!</v>
      </c>
      <c r="WQY57" s="27" t="e">
        <f>WQY56/Справочно!WQX$5*1000000</f>
        <v>#DIV/0!</v>
      </c>
      <c r="WQZ57" s="27" t="e">
        <f>WQZ56/Справочно!WQY$5*1000000</f>
        <v>#DIV/0!</v>
      </c>
      <c r="WRA57" s="27" t="e">
        <f>WRA56/Справочно!WQZ$5*1000000</f>
        <v>#DIV/0!</v>
      </c>
      <c r="WRB57" s="27" t="e">
        <f>WRB56/Справочно!WRA$5*1000000</f>
        <v>#DIV/0!</v>
      </c>
      <c r="WRC57" s="27" t="e">
        <f>WRC56/Справочно!WRB$5*1000000</f>
        <v>#DIV/0!</v>
      </c>
      <c r="WRD57" s="27" t="e">
        <f>WRD56/Справочно!WRC$5*1000000</f>
        <v>#DIV/0!</v>
      </c>
      <c r="WRE57" s="27" t="e">
        <f>WRE56/Справочно!WRD$5*1000000</f>
        <v>#DIV/0!</v>
      </c>
      <c r="WRF57" s="27" t="e">
        <f>WRF56/Справочно!WRE$5*1000000</f>
        <v>#DIV/0!</v>
      </c>
      <c r="WRG57" s="27" t="e">
        <f>WRG56/Справочно!WRF$5*1000000</f>
        <v>#DIV/0!</v>
      </c>
      <c r="WRH57" s="27" t="e">
        <f>WRH56/Справочно!WRG$5*1000000</f>
        <v>#DIV/0!</v>
      </c>
      <c r="WRI57" s="27" t="e">
        <f>WRI56/Справочно!WRH$5*1000000</f>
        <v>#DIV/0!</v>
      </c>
      <c r="WRJ57" s="27" t="e">
        <f>WRJ56/Справочно!WRI$5*1000000</f>
        <v>#DIV/0!</v>
      </c>
      <c r="WRK57" s="27" t="e">
        <f>WRK56/Справочно!WRJ$5*1000000</f>
        <v>#DIV/0!</v>
      </c>
      <c r="WRL57" s="27" t="e">
        <f>WRL56/Справочно!WRK$5*1000000</f>
        <v>#DIV/0!</v>
      </c>
      <c r="WRM57" s="27" t="e">
        <f>WRM56/Справочно!WRL$5*1000000</f>
        <v>#DIV/0!</v>
      </c>
      <c r="WRN57" s="27" t="e">
        <f>WRN56/Справочно!WRM$5*1000000</f>
        <v>#DIV/0!</v>
      </c>
      <c r="WRO57" s="27" t="e">
        <f>WRO56/Справочно!WRN$5*1000000</f>
        <v>#DIV/0!</v>
      </c>
      <c r="WRP57" s="27" t="e">
        <f>WRP56/Справочно!WRO$5*1000000</f>
        <v>#DIV/0!</v>
      </c>
      <c r="WRQ57" s="27" t="e">
        <f>WRQ56/Справочно!WRP$5*1000000</f>
        <v>#DIV/0!</v>
      </c>
      <c r="WRR57" s="27" t="e">
        <f>WRR56/Справочно!WRQ$5*1000000</f>
        <v>#DIV/0!</v>
      </c>
      <c r="WRS57" s="27" t="e">
        <f>WRS56/Справочно!WRR$5*1000000</f>
        <v>#DIV/0!</v>
      </c>
      <c r="WRT57" s="27" t="e">
        <f>WRT56/Справочно!WRS$5*1000000</f>
        <v>#DIV/0!</v>
      </c>
      <c r="WRU57" s="27" t="e">
        <f>WRU56/Справочно!WRT$5*1000000</f>
        <v>#DIV/0!</v>
      </c>
      <c r="WRV57" s="27" t="e">
        <f>WRV56/Справочно!WRU$5*1000000</f>
        <v>#DIV/0!</v>
      </c>
      <c r="WRW57" s="27" t="e">
        <f>WRW56/Справочно!WRV$5*1000000</f>
        <v>#DIV/0!</v>
      </c>
      <c r="WRX57" s="27" t="e">
        <f>WRX56/Справочно!WRW$5*1000000</f>
        <v>#DIV/0!</v>
      </c>
      <c r="WRY57" s="27" t="e">
        <f>WRY56/Справочно!WRX$5*1000000</f>
        <v>#DIV/0!</v>
      </c>
      <c r="WRZ57" s="27" t="e">
        <f>WRZ56/Справочно!WRY$5*1000000</f>
        <v>#DIV/0!</v>
      </c>
      <c r="WSA57" s="27" t="e">
        <f>WSA56/Справочно!WRZ$5*1000000</f>
        <v>#DIV/0!</v>
      </c>
      <c r="WSB57" s="27" t="e">
        <f>WSB56/Справочно!WSA$5*1000000</f>
        <v>#DIV/0!</v>
      </c>
      <c r="WSC57" s="27" t="e">
        <f>WSC56/Справочно!WSB$5*1000000</f>
        <v>#DIV/0!</v>
      </c>
      <c r="WSD57" s="27" t="e">
        <f>WSD56/Справочно!WSC$5*1000000</f>
        <v>#DIV/0!</v>
      </c>
      <c r="WSE57" s="27" t="e">
        <f>WSE56/Справочно!WSD$5*1000000</f>
        <v>#DIV/0!</v>
      </c>
      <c r="WSF57" s="27" t="e">
        <f>WSF56/Справочно!WSE$5*1000000</f>
        <v>#DIV/0!</v>
      </c>
      <c r="WSG57" s="27" t="e">
        <f>WSG56/Справочно!WSF$5*1000000</f>
        <v>#DIV/0!</v>
      </c>
      <c r="WSH57" s="27" t="e">
        <f>WSH56/Справочно!WSG$5*1000000</f>
        <v>#DIV/0!</v>
      </c>
      <c r="WSI57" s="27" t="e">
        <f>WSI56/Справочно!WSH$5*1000000</f>
        <v>#DIV/0!</v>
      </c>
      <c r="WSJ57" s="27" t="e">
        <f>WSJ56/Справочно!WSI$5*1000000</f>
        <v>#DIV/0!</v>
      </c>
      <c r="WSK57" s="27" t="e">
        <f>WSK56/Справочно!WSJ$5*1000000</f>
        <v>#DIV/0!</v>
      </c>
      <c r="WSL57" s="27" t="e">
        <f>WSL56/Справочно!WSK$5*1000000</f>
        <v>#DIV/0!</v>
      </c>
      <c r="WSM57" s="27" t="e">
        <f>WSM56/Справочно!WSL$5*1000000</f>
        <v>#DIV/0!</v>
      </c>
      <c r="WSN57" s="27" t="e">
        <f>WSN56/Справочно!WSM$5*1000000</f>
        <v>#DIV/0!</v>
      </c>
      <c r="WSO57" s="27" t="e">
        <f>WSO56/Справочно!WSN$5*1000000</f>
        <v>#DIV/0!</v>
      </c>
      <c r="WSP57" s="27" t="e">
        <f>WSP56/Справочно!WSO$5*1000000</f>
        <v>#DIV/0!</v>
      </c>
      <c r="WSQ57" s="27" t="e">
        <f>WSQ56/Справочно!WSP$5*1000000</f>
        <v>#DIV/0!</v>
      </c>
      <c r="WSR57" s="27" t="e">
        <f>WSR56/Справочно!WSQ$5*1000000</f>
        <v>#DIV/0!</v>
      </c>
      <c r="WSS57" s="27" t="e">
        <f>WSS56/Справочно!WSR$5*1000000</f>
        <v>#DIV/0!</v>
      </c>
      <c r="WST57" s="27" t="e">
        <f>WST56/Справочно!WSS$5*1000000</f>
        <v>#DIV/0!</v>
      </c>
      <c r="WSU57" s="27" t="e">
        <f>WSU56/Справочно!WST$5*1000000</f>
        <v>#DIV/0!</v>
      </c>
      <c r="WSV57" s="27" t="e">
        <f>WSV56/Справочно!WSU$5*1000000</f>
        <v>#DIV/0!</v>
      </c>
      <c r="WSW57" s="27" t="e">
        <f>WSW56/Справочно!WSV$5*1000000</f>
        <v>#DIV/0!</v>
      </c>
      <c r="WSX57" s="27" t="e">
        <f>WSX56/Справочно!WSW$5*1000000</f>
        <v>#DIV/0!</v>
      </c>
      <c r="WSY57" s="27" t="e">
        <f>WSY56/Справочно!WSX$5*1000000</f>
        <v>#DIV/0!</v>
      </c>
      <c r="WSZ57" s="27" t="e">
        <f>WSZ56/Справочно!WSY$5*1000000</f>
        <v>#DIV/0!</v>
      </c>
      <c r="WTA57" s="27" t="e">
        <f>WTA56/Справочно!WSZ$5*1000000</f>
        <v>#DIV/0!</v>
      </c>
      <c r="WTB57" s="27" t="e">
        <f>WTB56/Справочно!WTA$5*1000000</f>
        <v>#DIV/0!</v>
      </c>
      <c r="WTC57" s="27" t="e">
        <f>WTC56/Справочно!WTB$5*1000000</f>
        <v>#DIV/0!</v>
      </c>
      <c r="WTD57" s="27" t="e">
        <f>WTD56/Справочно!WTC$5*1000000</f>
        <v>#DIV/0!</v>
      </c>
      <c r="WTE57" s="27" t="e">
        <f>WTE56/Справочно!WTD$5*1000000</f>
        <v>#DIV/0!</v>
      </c>
      <c r="WTF57" s="27" t="e">
        <f>WTF56/Справочно!WTE$5*1000000</f>
        <v>#DIV/0!</v>
      </c>
      <c r="WTG57" s="27" t="e">
        <f>WTG56/Справочно!WTF$5*1000000</f>
        <v>#DIV/0!</v>
      </c>
      <c r="WTH57" s="27" t="e">
        <f>WTH56/Справочно!WTG$5*1000000</f>
        <v>#DIV/0!</v>
      </c>
      <c r="WTI57" s="27" t="e">
        <f>WTI56/Справочно!WTH$5*1000000</f>
        <v>#DIV/0!</v>
      </c>
      <c r="WTJ57" s="27" t="e">
        <f>WTJ56/Справочно!WTI$5*1000000</f>
        <v>#DIV/0!</v>
      </c>
      <c r="WTK57" s="27" t="e">
        <f>WTK56/Справочно!WTJ$5*1000000</f>
        <v>#DIV/0!</v>
      </c>
      <c r="WTL57" s="27" t="e">
        <f>WTL56/Справочно!WTK$5*1000000</f>
        <v>#DIV/0!</v>
      </c>
      <c r="WTM57" s="27" t="e">
        <f>WTM56/Справочно!WTL$5*1000000</f>
        <v>#DIV/0!</v>
      </c>
      <c r="WTN57" s="27" t="e">
        <f>WTN56/Справочно!WTM$5*1000000</f>
        <v>#DIV/0!</v>
      </c>
      <c r="WTO57" s="27" t="e">
        <f>WTO56/Справочно!WTN$5*1000000</f>
        <v>#DIV/0!</v>
      </c>
      <c r="WTP57" s="27" t="e">
        <f>WTP56/Справочно!WTO$5*1000000</f>
        <v>#DIV/0!</v>
      </c>
      <c r="WTQ57" s="27" t="e">
        <f>WTQ56/Справочно!WTP$5*1000000</f>
        <v>#DIV/0!</v>
      </c>
      <c r="WTR57" s="27" t="e">
        <f>WTR56/Справочно!WTQ$5*1000000</f>
        <v>#DIV/0!</v>
      </c>
      <c r="WTS57" s="27" t="e">
        <f>WTS56/Справочно!WTR$5*1000000</f>
        <v>#DIV/0!</v>
      </c>
      <c r="WTT57" s="27" t="e">
        <f>WTT56/Справочно!WTS$5*1000000</f>
        <v>#DIV/0!</v>
      </c>
      <c r="WTU57" s="27" t="e">
        <f>WTU56/Справочно!WTT$5*1000000</f>
        <v>#DIV/0!</v>
      </c>
      <c r="WTV57" s="27" t="e">
        <f>WTV56/Справочно!WTU$5*1000000</f>
        <v>#DIV/0!</v>
      </c>
      <c r="WTW57" s="27" t="e">
        <f>WTW56/Справочно!WTV$5*1000000</f>
        <v>#DIV/0!</v>
      </c>
      <c r="WTX57" s="27" t="e">
        <f>WTX56/Справочно!WTW$5*1000000</f>
        <v>#DIV/0!</v>
      </c>
      <c r="WTY57" s="27" t="e">
        <f>WTY56/Справочно!WTX$5*1000000</f>
        <v>#DIV/0!</v>
      </c>
      <c r="WTZ57" s="27" t="e">
        <f>WTZ56/Справочно!WTY$5*1000000</f>
        <v>#DIV/0!</v>
      </c>
      <c r="WUA57" s="27" t="e">
        <f>WUA56/Справочно!WTZ$5*1000000</f>
        <v>#DIV/0!</v>
      </c>
      <c r="WUB57" s="27" t="e">
        <f>WUB56/Справочно!WUA$5*1000000</f>
        <v>#DIV/0!</v>
      </c>
      <c r="WUC57" s="27" t="e">
        <f>WUC56/Справочно!WUB$5*1000000</f>
        <v>#DIV/0!</v>
      </c>
      <c r="WUD57" s="27" t="e">
        <f>WUD56/Справочно!WUC$5*1000000</f>
        <v>#DIV/0!</v>
      </c>
      <c r="WUE57" s="27" t="e">
        <f>WUE56/Справочно!WUD$5*1000000</f>
        <v>#DIV/0!</v>
      </c>
      <c r="WUF57" s="27" t="e">
        <f>WUF56/Справочно!WUE$5*1000000</f>
        <v>#DIV/0!</v>
      </c>
      <c r="WUG57" s="27" t="e">
        <f>WUG56/Справочно!WUF$5*1000000</f>
        <v>#DIV/0!</v>
      </c>
      <c r="WUH57" s="27" t="e">
        <f>WUH56/Справочно!WUG$5*1000000</f>
        <v>#DIV/0!</v>
      </c>
      <c r="WUI57" s="27" t="e">
        <f>WUI56/Справочно!WUH$5*1000000</f>
        <v>#DIV/0!</v>
      </c>
      <c r="WUJ57" s="27" t="e">
        <f>WUJ56/Справочно!WUI$5*1000000</f>
        <v>#DIV/0!</v>
      </c>
      <c r="WUK57" s="27" t="e">
        <f>WUK56/Справочно!WUJ$5*1000000</f>
        <v>#DIV/0!</v>
      </c>
      <c r="WUL57" s="27" t="e">
        <f>WUL56/Справочно!WUK$5*1000000</f>
        <v>#DIV/0!</v>
      </c>
      <c r="WUM57" s="27" t="e">
        <f>WUM56/Справочно!WUL$5*1000000</f>
        <v>#DIV/0!</v>
      </c>
      <c r="WUN57" s="27" t="e">
        <f>WUN56/Справочно!WUM$5*1000000</f>
        <v>#DIV/0!</v>
      </c>
      <c r="WUO57" s="27" t="e">
        <f>WUO56/Справочно!WUN$5*1000000</f>
        <v>#DIV/0!</v>
      </c>
      <c r="WUP57" s="27" t="e">
        <f>WUP56/Справочно!WUO$5*1000000</f>
        <v>#DIV/0!</v>
      </c>
      <c r="WUQ57" s="27" t="e">
        <f>WUQ56/Справочно!WUP$5*1000000</f>
        <v>#DIV/0!</v>
      </c>
      <c r="WUR57" s="27" t="e">
        <f>WUR56/Справочно!WUQ$5*1000000</f>
        <v>#DIV/0!</v>
      </c>
      <c r="WUS57" s="27" t="e">
        <f>WUS56/Справочно!WUR$5*1000000</f>
        <v>#DIV/0!</v>
      </c>
      <c r="WUT57" s="27" t="e">
        <f>WUT56/Справочно!WUS$5*1000000</f>
        <v>#DIV/0!</v>
      </c>
      <c r="WUU57" s="27" t="e">
        <f>WUU56/Справочно!WUT$5*1000000</f>
        <v>#DIV/0!</v>
      </c>
      <c r="WUV57" s="27" t="e">
        <f>WUV56/Справочно!WUU$5*1000000</f>
        <v>#DIV/0!</v>
      </c>
      <c r="WUW57" s="27" t="e">
        <f>WUW56/Справочно!WUV$5*1000000</f>
        <v>#DIV/0!</v>
      </c>
      <c r="WUX57" s="27" t="e">
        <f>WUX56/Справочно!WUW$5*1000000</f>
        <v>#DIV/0!</v>
      </c>
      <c r="WUY57" s="27" t="e">
        <f>WUY56/Справочно!WUX$5*1000000</f>
        <v>#DIV/0!</v>
      </c>
      <c r="WUZ57" s="27" t="e">
        <f>WUZ56/Справочно!WUY$5*1000000</f>
        <v>#DIV/0!</v>
      </c>
      <c r="WVA57" s="27" t="e">
        <f>WVA56/Справочно!WUZ$5*1000000</f>
        <v>#DIV/0!</v>
      </c>
      <c r="WVB57" s="27" t="e">
        <f>WVB56/Справочно!WVA$5*1000000</f>
        <v>#DIV/0!</v>
      </c>
      <c r="WVC57" s="27" t="e">
        <f>WVC56/Справочно!WVB$5*1000000</f>
        <v>#DIV/0!</v>
      </c>
      <c r="WVD57" s="27" t="e">
        <f>WVD56/Справочно!WVC$5*1000000</f>
        <v>#DIV/0!</v>
      </c>
      <c r="WVE57" s="27" t="e">
        <f>WVE56/Справочно!WVD$5*1000000</f>
        <v>#DIV/0!</v>
      </c>
      <c r="WVF57" s="27" t="e">
        <f>WVF56/Справочно!WVE$5*1000000</f>
        <v>#DIV/0!</v>
      </c>
      <c r="WVG57" s="27" t="e">
        <f>WVG56/Справочно!WVF$5*1000000</f>
        <v>#DIV/0!</v>
      </c>
      <c r="WVH57" s="27" t="e">
        <f>WVH56/Справочно!WVG$5*1000000</f>
        <v>#DIV/0!</v>
      </c>
      <c r="WVI57" s="27" t="e">
        <f>WVI56/Справочно!WVH$5*1000000</f>
        <v>#DIV/0!</v>
      </c>
      <c r="WVJ57" s="27" t="e">
        <f>WVJ56/Справочно!WVI$5*1000000</f>
        <v>#DIV/0!</v>
      </c>
      <c r="WVK57" s="27" t="e">
        <f>WVK56/Справочно!WVJ$5*1000000</f>
        <v>#DIV/0!</v>
      </c>
      <c r="WVL57" s="27" t="e">
        <f>WVL56/Справочно!WVK$5*1000000</f>
        <v>#DIV/0!</v>
      </c>
      <c r="WVM57" s="27" t="e">
        <f>WVM56/Справочно!WVL$5*1000000</f>
        <v>#DIV/0!</v>
      </c>
      <c r="WVN57" s="27" t="e">
        <f>WVN56/Справочно!WVM$5*1000000</f>
        <v>#DIV/0!</v>
      </c>
      <c r="WVO57" s="27" t="e">
        <f>WVO56/Справочно!WVN$5*1000000</f>
        <v>#DIV/0!</v>
      </c>
      <c r="WVP57" s="27" t="e">
        <f>WVP56/Справочно!WVO$5*1000000</f>
        <v>#DIV/0!</v>
      </c>
      <c r="WVQ57" s="27" t="e">
        <f>WVQ56/Справочно!WVP$5*1000000</f>
        <v>#DIV/0!</v>
      </c>
      <c r="WVR57" s="27" t="e">
        <f>WVR56/Справочно!WVQ$5*1000000</f>
        <v>#DIV/0!</v>
      </c>
      <c r="WVS57" s="27" t="e">
        <f>WVS56/Справочно!WVR$5*1000000</f>
        <v>#DIV/0!</v>
      </c>
      <c r="WVT57" s="27" t="e">
        <f>WVT56/Справочно!WVS$5*1000000</f>
        <v>#DIV/0!</v>
      </c>
      <c r="WVU57" s="27" t="e">
        <f>WVU56/Справочно!WVT$5*1000000</f>
        <v>#DIV/0!</v>
      </c>
      <c r="WVV57" s="27" t="e">
        <f>WVV56/Справочно!WVU$5*1000000</f>
        <v>#DIV/0!</v>
      </c>
      <c r="WVW57" s="27" t="e">
        <f>WVW56/Справочно!WVV$5*1000000</f>
        <v>#DIV/0!</v>
      </c>
      <c r="WVX57" s="27" t="e">
        <f>WVX56/Справочно!WVW$5*1000000</f>
        <v>#DIV/0!</v>
      </c>
      <c r="WVY57" s="27" t="e">
        <f>WVY56/Справочно!WVX$5*1000000</f>
        <v>#DIV/0!</v>
      </c>
      <c r="WVZ57" s="27" t="e">
        <f>WVZ56/Справочно!WVY$5*1000000</f>
        <v>#DIV/0!</v>
      </c>
      <c r="WWA57" s="27" t="e">
        <f>WWA56/Справочно!WVZ$5*1000000</f>
        <v>#DIV/0!</v>
      </c>
      <c r="WWB57" s="27" t="e">
        <f>WWB56/Справочно!WWA$5*1000000</f>
        <v>#DIV/0!</v>
      </c>
      <c r="WWC57" s="27" t="e">
        <f>WWC56/Справочно!WWB$5*1000000</f>
        <v>#DIV/0!</v>
      </c>
      <c r="WWD57" s="27" t="e">
        <f>WWD56/Справочно!WWC$5*1000000</f>
        <v>#DIV/0!</v>
      </c>
      <c r="WWE57" s="27" t="e">
        <f>WWE56/Справочно!WWD$5*1000000</f>
        <v>#DIV/0!</v>
      </c>
      <c r="WWF57" s="27" t="e">
        <f>WWF56/Справочно!WWE$5*1000000</f>
        <v>#DIV/0!</v>
      </c>
      <c r="WWG57" s="27" t="e">
        <f>WWG56/Справочно!WWF$5*1000000</f>
        <v>#DIV/0!</v>
      </c>
      <c r="WWH57" s="27" t="e">
        <f>WWH56/Справочно!WWG$5*1000000</f>
        <v>#DIV/0!</v>
      </c>
      <c r="WWI57" s="27" t="e">
        <f>WWI56/Справочно!WWH$5*1000000</f>
        <v>#DIV/0!</v>
      </c>
      <c r="WWJ57" s="27" t="e">
        <f>WWJ56/Справочно!WWI$5*1000000</f>
        <v>#DIV/0!</v>
      </c>
      <c r="WWK57" s="27" t="e">
        <f>WWK56/Справочно!WWJ$5*1000000</f>
        <v>#DIV/0!</v>
      </c>
      <c r="WWL57" s="27" t="e">
        <f>WWL56/Справочно!WWK$5*1000000</f>
        <v>#DIV/0!</v>
      </c>
      <c r="WWM57" s="27" t="e">
        <f>WWM56/Справочно!WWL$5*1000000</f>
        <v>#DIV/0!</v>
      </c>
      <c r="WWN57" s="27" t="e">
        <f>WWN56/Справочно!WWM$5*1000000</f>
        <v>#DIV/0!</v>
      </c>
      <c r="WWO57" s="27" t="e">
        <f>WWO56/Справочно!WWN$5*1000000</f>
        <v>#DIV/0!</v>
      </c>
      <c r="WWP57" s="27" t="e">
        <f>WWP56/Справочно!WWO$5*1000000</f>
        <v>#DIV/0!</v>
      </c>
      <c r="WWQ57" s="27" t="e">
        <f>WWQ56/Справочно!WWP$5*1000000</f>
        <v>#DIV/0!</v>
      </c>
      <c r="WWR57" s="27" t="e">
        <f>WWR56/Справочно!WWQ$5*1000000</f>
        <v>#DIV/0!</v>
      </c>
      <c r="WWS57" s="27" t="e">
        <f>WWS56/Справочно!WWR$5*1000000</f>
        <v>#DIV/0!</v>
      </c>
      <c r="WWT57" s="27" t="e">
        <f>WWT56/Справочно!WWS$5*1000000</f>
        <v>#DIV/0!</v>
      </c>
      <c r="WWU57" s="27" t="e">
        <f>WWU56/Справочно!WWT$5*1000000</f>
        <v>#DIV/0!</v>
      </c>
      <c r="WWV57" s="27" t="e">
        <f>WWV56/Справочно!WWU$5*1000000</f>
        <v>#DIV/0!</v>
      </c>
      <c r="WWW57" s="27" t="e">
        <f>WWW56/Справочно!WWV$5*1000000</f>
        <v>#DIV/0!</v>
      </c>
      <c r="WWX57" s="27" t="e">
        <f>WWX56/Справочно!WWW$5*1000000</f>
        <v>#DIV/0!</v>
      </c>
      <c r="WWY57" s="27" t="e">
        <f>WWY56/Справочно!WWX$5*1000000</f>
        <v>#DIV/0!</v>
      </c>
      <c r="WWZ57" s="27" t="e">
        <f>WWZ56/Справочно!WWY$5*1000000</f>
        <v>#DIV/0!</v>
      </c>
      <c r="WXA57" s="27" t="e">
        <f>WXA56/Справочно!WWZ$5*1000000</f>
        <v>#DIV/0!</v>
      </c>
      <c r="WXB57" s="27" t="e">
        <f>WXB56/Справочно!WXA$5*1000000</f>
        <v>#DIV/0!</v>
      </c>
      <c r="WXC57" s="27" t="e">
        <f>WXC56/Справочно!WXB$5*1000000</f>
        <v>#DIV/0!</v>
      </c>
      <c r="WXD57" s="27" t="e">
        <f>WXD56/Справочно!WXC$5*1000000</f>
        <v>#DIV/0!</v>
      </c>
      <c r="WXE57" s="27" t="e">
        <f>WXE56/Справочно!WXD$5*1000000</f>
        <v>#DIV/0!</v>
      </c>
      <c r="WXF57" s="27" t="e">
        <f>WXF56/Справочно!WXE$5*1000000</f>
        <v>#DIV/0!</v>
      </c>
      <c r="WXG57" s="27" t="e">
        <f>WXG56/Справочно!WXF$5*1000000</f>
        <v>#DIV/0!</v>
      </c>
      <c r="WXH57" s="27" t="e">
        <f>WXH56/Справочно!WXG$5*1000000</f>
        <v>#DIV/0!</v>
      </c>
      <c r="WXI57" s="27" t="e">
        <f>WXI56/Справочно!WXH$5*1000000</f>
        <v>#DIV/0!</v>
      </c>
      <c r="WXJ57" s="27" t="e">
        <f>WXJ56/Справочно!WXI$5*1000000</f>
        <v>#DIV/0!</v>
      </c>
      <c r="WXK57" s="27" t="e">
        <f>WXK56/Справочно!WXJ$5*1000000</f>
        <v>#DIV/0!</v>
      </c>
      <c r="WXL57" s="27" t="e">
        <f>WXL56/Справочно!WXK$5*1000000</f>
        <v>#DIV/0!</v>
      </c>
      <c r="WXM57" s="27" t="e">
        <f>WXM56/Справочно!WXL$5*1000000</f>
        <v>#DIV/0!</v>
      </c>
      <c r="WXN57" s="27" t="e">
        <f>WXN56/Справочно!WXM$5*1000000</f>
        <v>#DIV/0!</v>
      </c>
      <c r="WXO57" s="27" t="e">
        <f>WXO56/Справочно!WXN$5*1000000</f>
        <v>#DIV/0!</v>
      </c>
      <c r="WXP57" s="27" t="e">
        <f>WXP56/Справочно!WXO$5*1000000</f>
        <v>#DIV/0!</v>
      </c>
      <c r="WXQ57" s="27" t="e">
        <f>WXQ56/Справочно!WXP$5*1000000</f>
        <v>#DIV/0!</v>
      </c>
      <c r="WXR57" s="27" t="e">
        <f>WXR56/Справочно!WXQ$5*1000000</f>
        <v>#DIV/0!</v>
      </c>
      <c r="WXS57" s="27" t="e">
        <f>WXS56/Справочно!WXR$5*1000000</f>
        <v>#DIV/0!</v>
      </c>
      <c r="WXT57" s="27" t="e">
        <f>WXT56/Справочно!WXS$5*1000000</f>
        <v>#DIV/0!</v>
      </c>
      <c r="WXU57" s="27" t="e">
        <f>WXU56/Справочно!WXT$5*1000000</f>
        <v>#DIV/0!</v>
      </c>
      <c r="WXV57" s="27" t="e">
        <f>WXV56/Справочно!WXU$5*1000000</f>
        <v>#DIV/0!</v>
      </c>
      <c r="WXW57" s="27" t="e">
        <f>WXW56/Справочно!WXV$5*1000000</f>
        <v>#DIV/0!</v>
      </c>
      <c r="WXX57" s="27" t="e">
        <f>WXX56/Справочно!WXW$5*1000000</f>
        <v>#DIV/0!</v>
      </c>
      <c r="WXY57" s="27" t="e">
        <f>WXY56/Справочно!WXX$5*1000000</f>
        <v>#DIV/0!</v>
      </c>
      <c r="WXZ57" s="27" t="e">
        <f>WXZ56/Справочно!WXY$5*1000000</f>
        <v>#DIV/0!</v>
      </c>
      <c r="WYA57" s="27" t="e">
        <f>WYA56/Справочно!WXZ$5*1000000</f>
        <v>#DIV/0!</v>
      </c>
      <c r="WYB57" s="27" t="e">
        <f>WYB56/Справочно!WYA$5*1000000</f>
        <v>#DIV/0!</v>
      </c>
      <c r="WYC57" s="27" t="e">
        <f>WYC56/Справочно!WYB$5*1000000</f>
        <v>#DIV/0!</v>
      </c>
      <c r="WYD57" s="27" t="e">
        <f>WYD56/Справочно!WYC$5*1000000</f>
        <v>#DIV/0!</v>
      </c>
      <c r="WYE57" s="27" t="e">
        <f>WYE56/Справочно!WYD$5*1000000</f>
        <v>#DIV/0!</v>
      </c>
      <c r="WYF57" s="27" t="e">
        <f>WYF56/Справочно!WYE$5*1000000</f>
        <v>#DIV/0!</v>
      </c>
      <c r="WYG57" s="27" t="e">
        <f>WYG56/Справочно!WYF$5*1000000</f>
        <v>#DIV/0!</v>
      </c>
      <c r="WYH57" s="27" t="e">
        <f>WYH56/Справочно!WYG$5*1000000</f>
        <v>#DIV/0!</v>
      </c>
      <c r="WYI57" s="27" t="e">
        <f>WYI56/Справочно!WYH$5*1000000</f>
        <v>#DIV/0!</v>
      </c>
      <c r="WYJ57" s="27" t="e">
        <f>WYJ56/Справочно!WYI$5*1000000</f>
        <v>#DIV/0!</v>
      </c>
      <c r="WYK57" s="27" t="e">
        <f>WYK56/Справочно!WYJ$5*1000000</f>
        <v>#DIV/0!</v>
      </c>
      <c r="WYL57" s="27" t="e">
        <f>WYL56/Справочно!WYK$5*1000000</f>
        <v>#DIV/0!</v>
      </c>
      <c r="WYM57" s="27" t="e">
        <f>WYM56/Справочно!WYL$5*1000000</f>
        <v>#DIV/0!</v>
      </c>
      <c r="WYN57" s="27" t="e">
        <f>WYN56/Справочно!WYM$5*1000000</f>
        <v>#DIV/0!</v>
      </c>
      <c r="WYO57" s="27" t="e">
        <f>WYO56/Справочно!WYN$5*1000000</f>
        <v>#DIV/0!</v>
      </c>
      <c r="WYP57" s="27" t="e">
        <f>WYP56/Справочно!WYO$5*1000000</f>
        <v>#DIV/0!</v>
      </c>
      <c r="WYQ57" s="27" t="e">
        <f>WYQ56/Справочно!WYP$5*1000000</f>
        <v>#DIV/0!</v>
      </c>
      <c r="WYR57" s="27" t="e">
        <f>WYR56/Справочно!WYQ$5*1000000</f>
        <v>#DIV/0!</v>
      </c>
      <c r="WYS57" s="27" t="e">
        <f>WYS56/Справочно!WYR$5*1000000</f>
        <v>#DIV/0!</v>
      </c>
      <c r="WYT57" s="27" t="e">
        <f>WYT56/Справочно!WYS$5*1000000</f>
        <v>#DIV/0!</v>
      </c>
      <c r="WYU57" s="27" t="e">
        <f>WYU56/Справочно!WYT$5*1000000</f>
        <v>#DIV/0!</v>
      </c>
      <c r="WYV57" s="27" t="e">
        <f>WYV56/Справочно!WYU$5*1000000</f>
        <v>#DIV/0!</v>
      </c>
      <c r="WYW57" s="27" t="e">
        <f>WYW56/Справочно!WYV$5*1000000</f>
        <v>#DIV/0!</v>
      </c>
      <c r="WYX57" s="27" t="e">
        <f>WYX56/Справочно!WYW$5*1000000</f>
        <v>#DIV/0!</v>
      </c>
      <c r="WYY57" s="27" t="e">
        <f>WYY56/Справочно!WYX$5*1000000</f>
        <v>#DIV/0!</v>
      </c>
      <c r="WYZ57" s="27" t="e">
        <f>WYZ56/Справочно!WYY$5*1000000</f>
        <v>#DIV/0!</v>
      </c>
      <c r="WZA57" s="27" t="e">
        <f>WZA56/Справочно!WYZ$5*1000000</f>
        <v>#DIV/0!</v>
      </c>
      <c r="WZB57" s="27" t="e">
        <f>WZB56/Справочно!WZA$5*1000000</f>
        <v>#DIV/0!</v>
      </c>
      <c r="WZC57" s="27" t="e">
        <f>WZC56/Справочно!WZB$5*1000000</f>
        <v>#DIV/0!</v>
      </c>
      <c r="WZD57" s="27" t="e">
        <f>WZD56/Справочно!WZC$5*1000000</f>
        <v>#DIV/0!</v>
      </c>
      <c r="WZE57" s="27" t="e">
        <f>WZE56/Справочно!WZD$5*1000000</f>
        <v>#DIV/0!</v>
      </c>
      <c r="WZF57" s="27" t="e">
        <f>WZF56/Справочно!WZE$5*1000000</f>
        <v>#DIV/0!</v>
      </c>
      <c r="WZG57" s="27" t="e">
        <f>WZG56/Справочно!WZF$5*1000000</f>
        <v>#DIV/0!</v>
      </c>
      <c r="WZH57" s="27" t="e">
        <f>WZH56/Справочно!WZG$5*1000000</f>
        <v>#DIV/0!</v>
      </c>
      <c r="WZI57" s="27" t="e">
        <f>WZI56/Справочно!WZH$5*1000000</f>
        <v>#DIV/0!</v>
      </c>
      <c r="WZJ57" s="27" t="e">
        <f>WZJ56/Справочно!WZI$5*1000000</f>
        <v>#DIV/0!</v>
      </c>
      <c r="WZK57" s="27" t="e">
        <f>WZK56/Справочно!WZJ$5*1000000</f>
        <v>#DIV/0!</v>
      </c>
      <c r="WZL57" s="27" t="e">
        <f>WZL56/Справочно!WZK$5*1000000</f>
        <v>#DIV/0!</v>
      </c>
      <c r="WZM57" s="27" t="e">
        <f>WZM56/Справочно!WZL$5*1000000</f>
        <v>#DIV/0!</v>
      </c>
      <c r="WZN57" s="27" t="e">
        <f>WZN56/Справочно!WZM$5*1000000</f>
        <v>#DIV/0!</v>
      </c>
      <c r="WZO57" s="27" t="e">
        <f>WZO56/Справочно!WZN$5*1000000</f>
        <v>#DIV/0!</v>
      </c>
      <c r="WZP57" s="27" t="e">
        <f>WZP56/Справочно!WZO$5*1000000</f>
        <v>#DIV/0!</v>
      </c>
      <c r="WZQ57" s="27" t="e">
        <f>WZQ56/Справочно!WZP$5*1000000</f>
        <v>#DIV/0!</v>
      </c>
      <c r="WZR57" s="27" t="e">
        <f>WZR56/Справочно!WZQ$5*1000000</f>
        <v>#DIV/0!</v>
      </c>
      <c r="WZS57" s="27" t="e">
        <f>WZS56/Справочно!WZR$5*1000000</f>
        <v>#DIV/0!</v>
      </c>
      <c r="WZT57" s="27" t="e">
        <f>WZT56/Справочно!WZS$5*1000000</f>
        <v>#DIV/0!</v>
      </c>
      <c r="WZU57" s="27" t="e">
        <f>WZU56/Справочно!WZT$5*1000000</f>
        <v>#DIV/0!</v>
      </c>
      <c r="WZV57" s="27" t="e">
        <f>WZV56/Справочно!WZU$5*1000000</f>
        <v>#DIV/0!</v>
      </c>
      <c r="WZW57" s="27" t="e">
        <f>WZW56/Справочно!WZV$5*1000000</f>
        <v>#DIV/0!</v>
      </c>
      <c r="WZX57" s="27" t="e">
        <f>WZX56/Справочно!WZW$5*1000000</f>
        <v>#DIV/0!</v>
      </c>
      <c r="WZY57" s="27" t="e">
        <f>WZY56/Справочно!WZX$5*1000000</f>
        <v>#DIV/0!</v>
      </c>
      <c r="WZZ57" s="27" t="e">
        <f>WZZ56/Справочно!WZY$5*1000000</f>
        <v>#DIV/0!</v>
      </c>
      <c r="XAA57" s="27" t="e">
        <f>XAA56/Справочно!WZZ$5*1000000</f>
        <v>#DIV/0!</v>
      </c>
      <c r="XAB57" s="27" t="e">
        <f>XAB56/Справочно!XAA$5*1000000</f>
        <v>#DIV/0!</v>
      </c>
      <c r="XAC57" s="27" t="e">
        <f>XAC56/Справочно!XAB$5*1000000</f>
        <v>#DIV/0!</v>
      </c>
      <c r="XAD57" s="27" t="e">
        <f>XAD56/Справочно!XAC$5*1000000</f>
        <v>#DIV/0!</v>
      </c>
      <c r="XAE57" s="27" t="e">
        <f>XAE56/Справочно!XAD$5*1000000</f>
        <v>#DIV/0!</v>
      </c>
      <c r="XAF57" s="27" t="e">
        <f>XAF56/Справочно!XAE$5*1000000</f>
        <v>#DIV/0!</v>
      </c>
      <c r="XAG57" s="27" t="e">
        <f>XAG56/Справочно!XAF$5*1000000</f>
        <v>#DIV/0!</v>
      </c>
      <c r="XAH57" s="27" t="e">
        <f>XAH56/Справочно!XAG$5*1000000</f>
        <v>#DIV/0!</v>
      </c>
      <c r="XAI57" s="27" t="e">
        <f>XAI56/Справочно!XAH$5*1000000</f>
        <v>#DIV/0!</v>
      </c>
      <c r="XAJ57" s="27" t="e">
        <f>XAJ56/Справочно!XAI$5*1000000</f>
        <v>#DIV/0!</v>
      </c>
      <c r="XAK57" s="27" t="e">
        <f>XAK56/Справочно!XAJ$5*1000000</f>
        <v>#DIV/0!</v>
      </c>
      <c r="XAL57" s="27" t="e">
        <f>XAL56/Справочно!XAK$5*1000000</f>
        <v>#DIV/0!</v>
      </c>
      <c r="XAM57" s="27" t="e">
        <f>XAM56/Справочно!XAL$5*1000000</f>
        <v>#DIV/0!</v>
      </c>
      <c r="XAN57" s="27" t="e">
        <f>XAN56/Справочно!XAM$5*1000000</f>
        <v>#DIV/0!</v>
      </c>
      <c r="XAO57" s="27" t="e">
        <f>XAO56/Справочно!XAN$5*1000000</f>
        <v>#DIV/0!</v>
      </c>
      <c r="XAP57" s="27" t="e">
        <f>XAP56/Справочно!XAO$5*1000000</f>
        <v>#DIV/0!</v>
      </c>
      <c r="XAQ57" s="27" t="e">
        <f>XAQ56/Справочно!XAP$5*1000000</f>
        <v>#DIV/0!</v>
      </c>
      <c r="XAR57" s="27" t="e">
        <f>XAR56/Справочно!XAQ$5*1000000</f>
        <v>#DIV/0!</v>
      </c>
      <c r="XAS57" s="27" t="e">
        <f>XAS56/Справочно!XAR$5*1000000</f>
        <v>#DIV/0!</v>
      </c>
      <c r="XAT57" s="27" t="e">
        <f>XAT56/Справочно!XAS$5*1000000</f>
        <v>#DIV/0!</v>
      </c>
      <c r="XAU57" s="27" t="e">
        <f>XAU56/Справочно!XAT$5*1000000</f>
        <v>#DIV/0!</v>
      </c>
      <c r="XAV57" s="27" t="e">
        <f>XAV56/Справочно!XAU$5*1000000</f>
        <v>#DIV/0!</v>
      </c>
      <c r="XAW57" s="27" t="e">
        <f>XAW56/Справочно!XAV$5*1000000</f>
        <v>#DIV/0!</v>
      </c>
      <c r="XAX57" s="27" t="e">
        <f>XAX56/Справочно!XAW$5*1000000</f>
        <v>#DIV/0!</v>
      </c>
      <c r="XAY57" s="27" t="e">
        <f>XAY56/Справочно!XAX$5*1000000</f>
        <v>#DIV/0!</v>
      </c>
      <c r="XAZ57" s="27" t="e">
        <f>XAZ56/Справочно!XAY$5*1000000</f>
        <v>#DIV/0!</v>
      </c>
      <c r="XBA57" s="27" t="e">
        <f>XBA56/Справочно!XAZ$5*1000000</f>
        <v>#DIV/0!</v>
      </c>
      <c r="XBB57" s="27" t="e">
        <f>XBB56/Справочно!XBA$5*1000000</f>
        <v>#DIV/0!</v>
      </c>
      <c r="XBC57" s="27" t="e">
        <f>XBC56/Справочно!XBB$5*1000000</f>
        <v>#DIV/0!</v>
      </c>
      <c r="XBD57" s="27" t="e">
        <f>XBD56/Справочно!XBC$5*1000000</f>
        <v>#DIV/0!</v>
      </c>
      <c r="XBE57" s="27" t="e">
        <f>XBE56/Справочно!XBD$5*1000000</f>
        <v>#DIV/0!</v>
      </c>
      <c r="XBF57" s="27" t="e">
        <f>XBF56/Справочно!XBE$5*1000000</f>
        <v>#DIV/0!</v>
      </c>
      <c r="XBG57" s="27" t="e">
        <f>XBG56/Справочно!XBF$5*1000000</f>
        <v>#DIV/0!</v>
      </c>
      <c r="XBH57" s="27" t="e">
        <f>XBH56/Справочно!XBG$5*1000000</f>
        <v>#DIV/0!</v>
      </c>
      <c r="XBI57" s="27" t="e">
        <f>XBI56/Справочно!XBH$5*1000000</f>
        <v>#DIV/0!</v>
      </c>
      <c r="XBJ57" s="27" t="e">
        <f>XBJ56/Справочно!XBI$5*1000000</f>
        <v>#DIV/0!</v>
      </c>
      <c r="XBK57" s="27" t="e">
        <f>XBK56/Справочно!XBJ$5*1000000</f>
        <v>#DIV/0!</v>
      </c>
      <c r="XBL57" s="27" t="e">
        <f>XBL56/Справочно!XBK$5*1000000</f>
        <v>#DIV/0!</v>
      </c>
      <c r="XBM57" s="27" t="e">
        <f>XBM56/Справочно!XBL$5*1000000</f>
        <v>#DIV/0!</v>
      </c>
      <c r="XBN57" s="27" t="e">
        <f>XBN56/Справочно!XBM$5*1000000</f>
        <v>#DIV/0!</v>
      </c>
      <c r="XBO57" s="27" t="e">
        <f>XBO56/Справочно!XBN$5*1000000</f>
        <v>#DIV/0!</v>
      </c>
      <c r="XBP57" s="27" t="e">
        <f>XBP56/Справочно!XBO$5*1000000</f>
        <v>#DIV/0!</v>
      </c>
      <c r="XBQ57" s="27" t="e">
        <f>XBQ56/Справочно!XBP$5*1000000</f>
        <v>#DIV/0!</v>
      </c>
      <c r="XBR57" s="27" t="e">
        <f>XBR56/Справочно!XBQ$5*1000000</f>
        <v>#DIV/0!</v>
      </c>
      <c r="XBS57" s="27" t="e">
        <f>XBS56/Справочно!XBR$5*1000000</f>
        <v>#DIV/0!</v>
      </c>
      <c r="XBT57" s="27" t="e">
        <f>XBT56/Справочно!XBS$5*1000000</f>
        <v>#DIV/0!</v>
      </c>
      <c r="XBU57" s="27" t="e">
        <f>XBU56/Справочно!XBT$5*1000000</f>
        <v>#DIV/0!</v>
      </c>
      <c r="XBV57" s="27" t="e">
        <f>XBV56/Справочно!XBU$5*1000000</f>
        <v>#DIV/0!</v>
      </c>
      <c r="XBW57" s="27" t="e">
        <f>XBW56/Справочно!XBV$5*1000000</f>
        <v>#DIV/0!</v>
      </c>
      <c r="XBX57" s="27" t="e">
        <f>XBX56/Справочно!XBW$5*1000000</f>
        <v>#DIV/0!</v>
      </c>
      <c r="XBY57" s="27" t="e">
        <f>XBY56/Справочно!XBX$5*1000000</f>
        <v>#DIV/0!</v>
      </c>
      <c r="XBZ57" s="27" t="e">
        <f>XBZ56/Справочно!XBY$5*1000000</f>
        <v>#DIV/0!</v>
      </c>
      <c r="XCA57" s="27" t="e">
        <f>XCA56/Справочно!XBZ$5*1000000</f>
        <v>#DIV/0!</v>
      </c>
      <c r="XCB57" s="27" t="e">
        <f>XCB56/Справочно!XCA$5*1000000</f>
        <v>#DIV/0!</v>
      </c>
      <c r="XCC57" s="27" t="e">
        <f>XCC56/Справочно!XCB$5*1000000</f>
        <v>#DIV/0!</v>
      </c>
      <c r="XCD57" s="27" t="e">
        <f>XCD56/Справочно!XCC$5*1000000</f>
        <v>#DIV/0!</v>
      </c>
      <c r="XCE57" s="27" t="e">
        <f>XCE56/Справочно!XCD$5*1000000</f>
        <v>#DIV/0!</v>
      </c>
      <c r="XCF57" s="27" t="e">
        <f>XCF56/Справочно!XCE$5*1000000</f>
        <v>#DIV/0!</v>
      </c>
      <c r="XCG57" s="27" t="e">
        <f>XCG56/Справочно!XCF$5*1000000</f>
        <v>#DIV/0!</v>
      </c>
      <c r="XCH57" s="27" t="e">
        <f>XCH56/Справочно!XCG$5*1000000</f>
        <v>#DIV/0!</v>
      </c>
      <c r="XCI57" s="27" t="e">
        <f>XCI56/Справочно!XCH$5*1000000</f>
        <v>#DIV/0!</v>
      </c>
      <c r="XCJ57" s="27" t="e">
        <f>XCJ56/Справочно!XCI$5*1000000</f>
        <v>#DIV/0!</v>
      </c>
      <c r="XCK57" s="27" t="e">
        <f>XCK56/Справочно!XCJ$5*1000000</f>
        <v>#DIV/0!</v>
      </c>
      <c r="XCL57" s="27" t="e">
        <f>XCL56/Справочно!XCK$5*1000000</f>
        <v>#DIV/0!</v>
      </c>
      <c r="XCM57" s="27" t="e">
        <f>XCM56/Справочно!XCL$5*1000000</f>
        <v>#DIV/0!</v>
      </c>
      <c r="XCN57" s="27" t="e">
        <f>XCN56/Справочно!XCM$5*1000000</f>
        <v>#DIV/0!</v>
      </c>
      <c r="XCO57" s="27" t="e">
        <f>XCO56/Справочно!XCN$5*1000000</f>
        <v>#DIV/0!</v>
      </c>
      <c r="XCP57" s="27" t="e">
        <f>XCP56/Справочно!XCO$5*1000000</f>
        <v>#DIV/0!</v>
      </c>
      <c r="XCQ57" s="27" t="e">
        <f>XCQ56/Справочно!XCP$5*1000000</f>
        <v>#DIV/0!</v>
      </c>
      <c r="XCR57" s="27" t="e">
        <f>XCR56/Справочно!XCQ$5*1000000</f>
        <v>#DIV/0!</v>
      </c>
      <c r="XCS57" s="27" t="e">
        <f>XCS56/Справочно!XCR$5*1000000</f>
        <v>#DIV/0!</v>
      </c>
      <c r="XCT57" s="27" t="e">
        <f>XCT56/Справочно!XCS$5*1000000</f>
        <v>#DIV/0!</v>
      </c>
      <c r="XCU57" s="27" t="e">
        <f>XCU56/Справочно!XCT$5*1000000</f>
        <v>#DIV/0!</v>
      </c>
      <c r="XCV57" s="27" t="e">
        <f>XCV56/Справочно!XCU$5*1000000</f>
        <v>#DIV/0!</v>
      </c>
      <c r="XCW57" s="27" t="e">
        <f>XCW56/Справочно!XCV$5*1000000</f>
        <v>#DIV/0!</v>
      </c>
      <c r="XCX57" s="27" t="e">
        <f>XCX56/Справочно!XCW$5*1000000</f>
        <v>#DIV/0!</v>
      </c>
      <c r="XCY57" s="27" t="e">
        <f>XCY56/Справочно!XCX$5*1000000</f>
        <v>#DIV/0!</v>
      </c>
      <c r="XCZ57" s="27" t="e">
        <f>XCZ56/Справочно!XCY$5*1000000</f>
        <v>#DIV/0!</v>
      </c>
      <c r="XDA57" s="27" t="e">
        <f>XDA56/Справочно!XCZ$5*1000000</f>
        <v>#DIV/0!</v>
      </c>
      <c r="XDB57" s="27" t="e">
        <f>XDB56/Справочно!XDA$5*1000000</f>
        <v>#DIV/0!</v>
      </c>
      <c r="XDC57" s="27" t="e">
        <f>XDC56/Справочно!XDB$5*1000000</f>
        <v>#DIV/0!</v>
      </c>
      <c r="XDD57" s="27" t="e">
        <f>XDD56/Справочно!XDC$5*1000000</f>
        <v>#DIV/0!</v>
      </c>
      <c r="XDE57" s="27" t="e">
        <f>XDE56/Справочно!XDD$5*1000000</f>
        <v>#DIV/0!</v>
      </c>
      <c r="XDF57" s="27" t="e">
        <f>XDF56/Справочно!XDE$5*1000000</f>
        <v>#DIV/0!</v>
      </c>
      <c r="XDG57" s="27" t="e">
        <f>XDG56/Справочно!XDF$5*1000000</f>
        <v>#DIV/0!</v>
      </c>
      <c r="XDH57" s="27" t="e">
        <f>XDH56/Справочно!XDG$5*1000000</f>
        <v>#DIV/0!</v>
      </c>
      <c r="XDI57" s="27" t="e">
        <f>XDI56/Справочно!XDH$5*1000000</f>
        <v>#DIV/0!</v>
      </c>
      <c r="XDJ57" s="27" t="e">
        <f>XDJ56/Справочно!XDI$5*1000000</f>
        <v>#DIV/0!</v>
      </c>
      <c r="XDK57" s="27" t="e">
        <f>XDK56/Справочно!XDJ$5*1000000</f>
        <v>#DIV/0!</v>
      </c>
      <c r="XDL57" s="27" t="e">
        <f>XDL56/Справочно!XDK$5*1000000</f>
        <v>#DIV/0!</v>
      </c>
      <c r="XDM57" s="27" t="e">
        <f>XDM56/Справочно!XDL$5*1000000</f>
        <v>#DIV/0!</v>
      </c>
      <c r="XDN57" s="27" t="e">
        <f>XDN56/Справочно!XDM$5*1000000</f>
        <v>#DIV/0!</v>
      </c>
      <c r="XDO57" s="27" t="e">
        <f>XDO56/Справочно!XDN$5*1000000</f>
        <v>#DIV/0!</v>
      </c>
      <c r="XDP57" s="27" t="e">
        <f>XDP56/Справочно!XDO$5*1000000</f>
        <v>#DIV/0!</v>
      </c>
      <c r="XDQ57" s="27" t="e">
        <f>XDQ56/Справочно!XDP$5*1000000</f>
        <v>#DIV/0!</v>
      </c>
      <c r="XDR57" s="27" t="e">
        <f>XDR56/Справочно!XDQ$5*1000000</f>
        <v>#DIV/0!</v>
      </c>
      <c r="XDS57" s="27" t="e">
        <f>XDS56/Справочно!XDR$5*1000000</f>
        <v>#DIV/0!</v>
      </c>
      <c r="XDT57" s="27" t="e">
        <f>XDT56/Справочно!XDS$5*1000000</f>
        <v>#DIV/0!</v>
      </c>
      <c r="XDU57" s="27" t="e">
        <f>XDU56/Справочно!XDT$5*1000000</f>
        <v>#DIV/0!</v>
      </c>
      <c r="XDV57" s="27" t="e">
        <f>XDV56/Справочно!XDU$5*1000000</f>
        <v>#DIV/0!</v>
      </c>
      <c r="XDW57" s="27" t="e">
        <f>XDW56/Справочно!XDV$5*1000000</f>
        <v>#DIV/0!</v>
      </c>
      <c r="XDX57" s="27" t="e">
        <f>XDX56/Справочно!XDW$5*1000000</f>
        <v>#DIV/0!</v>
      </c>
      <c r="XDY57" s="27" t="e">
        <f>XDY56/Справочно!XDX$5*1000000</f>
        <v>#DIV/0!</v>
      </c>
      <c r="XDZ57" s="27" t="e">
        <f>XDZ56/Справочно!XDY$5*1000000</f>
        <v>#DIV/0!</v>
      </c>
      <c r="XEA57" s="27" t="e">
        <f>XEA56/Справочно!XDZ$5*1000000</f>
        <v>#DIV/0!</v>
      </c>
      <c r="XEB57" s="27" t="e">
        <f>XEB56/Справочно!XEA$5*1000000</f>
        <v>#DIV/0!</v>
      </c>
      <c r="XEC57" s="27" t="e">
        <f>XEC56/Справочно!XEB$5*1000000</f>
        <v>#DIV/0!</v>
      </c>
      <c r="XED57" s="27" t="e">
        <f>XED56/Справочно!XEC$5*1000000</f>
        <v>#DIV/0!</v>
      </c>
      <c r="XEE57" s="27" t="e">
        <f>XEE56/Справочно!XED$5*1000000</f>
        <v>#DIV/0!</v>
      </c>
      <c r="XEF57" s="27" t="e">
        <f>XEF56/Справочно!XEE$5*1000000</f>
        <v>#DIV/0!</v>
      </c>
      <c r="XEG57" s="27" t="e">
        <f>XEG56/Справочно!XEF$5*1000000</f>
        <v>#DIV/0!</v>
      </c>
      <c r="XEH57" s="27" t="e">
        <f>XEH56/Справочно!XEG$5*1000000</f>
        <v>#DIV/0!</v>
      </c>
      <c r="XEI57" s="27" t="e">
        <f>XEI56/Справочно!XEH$5*1000000</f>
        <v>#DIV/0!</v>
      </c>
      <c r="XEJ57" s="27" t="e">
        <f>XEJ56/Справочно!XEI$5*1000000</f>
        <v>#DIV/0!</v>
      </c>
      <c r="XEK57" s="27" t="e">
        <f>XEK56/Справочно!XEJ$5*1000000</f>
        <v>#DIV/0!</v>
      </c>
      <c r="XEL57" s="27" t="e">
        <f>XEL56/Справочно!XEK$5*1000000</f>
        <v>#DIV/0!</v>
      </c>
      <c r="XEM57" s="27" t="e">
        <f>XEM56/Справочно!XEL$5*1000000</f>
        <v>#DIV/0!</v>
      </c>
      <c r="XEN57" s="27" t="e">
        <f>XEN56/Справочно!XEM$5*1000000</f>
        <v>#DIV/0!</v>
      </c>
      <c r="XEO57" s="27" t="e">
        <f>XEO56/Справочно!XEN$5*1000000</f>
        <v>#DIV/0!</v>
      </c>
      <c r="XEP57" s="27" t="e">
        <f>XEP56/Справочно!XEO$5*1000000</f>
        <v>#DIV/0!</v>
      </c>
      <c r="XEQ57" s="27" t="e">
        <f>XEQ56/Справочно!XEP$5*1000000</f>
        <v>#DIV/0!</v>
      </c>
      <c r="XER57" s="27" t="e">
        <f>XER56/Справочно!XEQ$5*1000000</f>
        <v>#DIV/0!</v>
      </c>
      <c r="XES57" s="27" t="e">
        <f>XES56/Справочно!XER$5*1000000</f>
        <v>#DIV/0!</v>
      </c>
      <c r="XET57" s="27" t="e">
        <f>XET56/Справочно!XES$5*1000000</f>
        <v>#DIV/0!</v>
      </c>
      <c r="XEU57" s="27" t="e">
        <f>XEU56/Справочно!XET$5*1000000</f>
        <v>#DIV/0!</v>
      </c>
      <c r="XEV57" s="27" t="e">
        <f>XEV56/Справочно!XEU$5*1000000</f>
        <v>#DIV/0!</v>
      </c>
      <c r="XEW57" s="27" t="e">
        <f>XEW56/Справочно!XEV$5*1000000</f>
        <v>#DIV/0!</v>
      </c>
      <c r="XEX57" s="27" t="e">
        <f>XEX56/Справочно!XEW$5*1000000</f>
        <v>#DIV/0!</v>
      </c>
      <c r="XEY57" s="27" t="e">
        <f>XEY56/Справочно!XEX$5*1000000</f>
        <v>#DIV/0!</v>
      </c>
      <c r="XEZ57" s="27" t="e">
        <f>XEZ56/Справочно!XEY$5*1000000</f>
        <v>#DIV/0!</v>
      </c>
      <c r="XFA57" s="27" t="e">
        <f>XFA56/Справочно!XEZ$5*1000000</f>
        <v>#DIV/0!</v>
      </c>
      <c r="XFB57" s="27" t="e">
        <f>XFB56/Справочно!XFA$5*1000000</f>
        <v>#DIV/0!</v>
      </c>
      <c r="XFC57" s="27" t="e">
        <f>XFC56/Справочно!XFB$5*1000000</f>
        <v>#DIV/0!</v>
      </c>
      <c r="XFD57" s="27" t="e">
        <f>XFD56/Справочно!XFC$5*1000000</f>
        <v>#DIV/0!</v>
      </c>
    </row>
    <row r="58" spans="1:16384" ht="40.5" x14ac:dyDescent="0.25">
      <c r="A58" s="18" t="s">
        <v>1218</v>
      </c>
      <c r="B58" s="25" t="s">
        <v>108</v>
      </c>
      <c r="C58" s="25" t="s">
        <v>91</v>
      </c>
      <c r="D58" s="25" t="s">
        <v>109</v>
      </c>
      <c r="E58" s="25" t="s">
        <v>106</v>
      </c>
      <c r="F58" s="26">
        <f>F56/Справочно!E$7*100000</f>
        <v>739.9099957483686</v>
      </c>
      <c r="G58" s="27">
        <f>G56/Справочно!F$7*100000</f>
        <v>5443.8215639682867</v>
      </c>
      <c r="H58" s="27">
        <f>H56/Справочно!G$7*100000</f>
        <v>797.04938789736877</v>
      </c>
      <c r="I58" s="27">
        <f>I56/Справочно!H$7*100000</f>
        <v>2929.9653209652965</v>
      </c>
      <c r="J58" s="27">
        <f>J56/Справочно!I$7*100000</f>
        <v>2279.9946021743849</v>
      </c>
      <c r="K58" s="27">
        <f>K56/Справочно!J$7*100000</f>
        <v>2306.9987222449913</v>
      </c>
      <c r="L58" s="27">
        <f>L56/Справочно!K$7*100000</f>
        <v>751.27976565262418</v>
      </c>
      <c r="M58" s="27">
        <f>M56/Справочно!L$7*100000</f>
        <v>338.35100145715614</v>
      </c>
      <c r="N58" s="27">
        <f>N56/Справочно!M$7*100000</f>
        <v>95.131901702762164</v>
      </c>
      <c r="O58" s="26">
        <f>O56/Справочно!N$7*100000</f>
        <v>764.57541407859333</v>
      </c>
      <c r="P58" s="27">
        <f>P56/Справочно!O$7*100000</f>
        <v>5528.8716635522642</v>
      </c>
      <c r="Q58" s="27">
        <f>Q56/Справочно!P$7*100000</f>
        <v>833.8016280056811</v>
      </c>
      <c r="R58" s="210">
        <f>R56/(Справочно!Q$7+Справочно!R$7)*100000</f>
        <v>3004.1020854314556</v>
      </c>
      <c r="S58" s="211"/>
      <c r="T58" s="27">
        <f>T56/Справочно!S$7*100000</f>
        <v>2249.4851530459578</v>
      </c>
      <c r="U58" s="27">
        <f>U56/Справочно!T$7*100000</f>
        <v>2402.6615877914123</v>
      </c>
      <c r="V58" s="27">
        <f>V56/Справочно!U$7*100000</f>
        <v>785.86876964878127</v>
      </c>
      <c r="W58" s="27">
        <f>W56/Справочно!V$7*100000</f>
        <v>359.82835994808892</v>
      </c>
      <c r="X58" s="27">
        <f>X56/Справочно!W$7*100000</f>
        <v>95.861316522428936</v>
      </c>
      <c r="Y58" s="42">
        <f>Y56/Справочно!X$7*100000</f>
        <v>811.91503207175901</v>
      </c>
      <c r="Z58" s="12"/>
    </row>
    <row r="59" spans="1:16384" ht="60.75" x14ac:dyDescent="0.25">
      <c r="A59" s="18" t="s">
        <v>1219</v>
      </c>
      <c r="B59" s="32" t="s">
        <v>1268</v>
      </c>
      <c r="C59" s="25" t="s">
        <v>91</v>
      </c>
      <c r="D59" s="25" t="s">
        <v>92</v>
      </c>
      <c r="E59" s="25" t="s">
        <v>93</v>
      </c>
      <c r="F59" s="26">
        <v>124074</v>
      </c>
      <c r="G59" s="27">
        <v>43810</v>
      </c>
      <c r="H59" s="27">
        <v>15934</v>
      </c>
      <c r="I59" s="27">
        <v>9235</v>
      </c>
      <c r="J59" s="27">
        <v>3127</v>
      </c>
      <c r="K59" s="27">
        <v>21110</v>
      </c>
      <c r="L59" s="27">
        <v>8660</v>
      </c>
      <c r="M59" s="27">
        <v>17288</v>
      </c>
      <c r="N59" s="27">
        <v>4910</v>
      </c>
      <c r="O59" s="36">
        <v>123018</v>
      </c>
      <c r="P59" s="37">
        <v>42339</v>
      </c>
      <c r="Q59" s="37">
        <v>15060</v>
      </c>
      <c r="R59" s="212">
        <v>9265</v>
      </c>
      <c r="S59" s="213"/>
      <c r="T59" s="37">
        <v>3047</v>
      </c>
      <c r="U59" s="37">
        <v>21426</v>
      </c>
      <c r="V59" s="37">
        <v>8821</v>
      </c>
      <c r="W59" s="37">
        <v>17999</v>
      </c>
      <c r="X59" s="37">
        <v>5061</v>
      </c>
      <c r="Y59" s="42">
        <v>131036</v>
      </c>
      <c r="Z59" s="12"/>
    </row>
    <row r="60" spans="1:16384" ht="40.5" x14ac:dyDescent="0.25">
      <c r="A60" s="18" t="s">
        <v>1220</v>
      </c>
      <c r="B60" s="25" t="s">
        <v>104</v>
      </c>
      <c r="C60" s="25" t="s">
        <v>91</v>
      </c>
      <c r="D60" s="25" t="s">
        <v>105</v>
      </c>
      <c r="E60" s="25" t="s">
        <v>106</v>
      </c>
      <c r="F60" s="26">
        <f>F59/Справочно!E$5*1000000</f>
        <v>1058.3773401918161</v>
      </c>
      <c r="G60" s="27">
        <f>G59/Справочно!F$5*1000000</f>
        <v>1354.9004454347323</v>
      </c>
      <c r="H60" s="27">
        <f>H59/Справочно!G$5*1000000</f>
        <v>1402.5842972175947</v>
      </c>
      <c r="I60" s="27">
        <f>I59/Справочно!H$5*1000000</f>
        <v>699.64103528387841</v>
      </c>
      <c r="J60" s="27">
        <f>J59/Справочно!I$5*1000000</f>
        <v>437.92568035682751</v>
      </c>
      <c r="K60" s="27">
        <f>K59/Справочно!J$5*1000000</f>
        <v>892.004985931801</v>
      </c>
      <c r="L60" s="27">
        <f>L59/Справочно!K$5*1000000</f>
        <v>899.05790981494044</v>
      </c>
      <c r="M60" s="27">
        <f>M59/Справочно!L$5*1000000</f>
        <v>1149.2997402042772</v>
      </c>
      <c r="N60" s="27">
        <f>N59/Справочно!M$5*1000000</f>
        <v>1011.3156124473797</v>
      </c>
      <c r="O60" s="26">
        <f>O59/Справочно!N$5*1000000</f>
        <v>1046.6923057981962</v>
      </c>
      <c r="P60" s="27">
        <f>P59/Справочно!O$5*1000000</f>
        <v>1306.8016899807983</v>
      </c>
      <c r="Q60" s="27">
        <f>Q59/Справочно!P$5*1000000</f>
        <v>1323.0815888013533</v>
      </c>
      <c r="R60" s="210">
        <f>R59/(Справочно!Q$5+Справочно!R$5)*1000000</f>
        <v>701.5333406275638</v>
      </c>
      <c r="S60" s="211"/>
      <c r="T60" s="27">
        <f>T59/Справочно!S$5*1000000</f>
        <v>429.40144229278667</v>
      </c>
      <c r="U60" s="27">
        <f>U59/Справочно!T$5*1000000</f>
        <v>900.41720254924053</v>
      </c>
      <c r="V60" s="27">
        <f>V59/Справочно!U$5*1000000</f>
        <v>913.8050132165564</v>
      </c>
      <c r="W60" s="27">
        <f>W59/Справочно!V$5*1000000</f>
        <v>1191.0991888693272</v>
      </c>
      <c r="X60" s="27">
        <f>X59/Справочно!W$5*1000000</f>
        <v>1035.7880001268898</v>
      </c>
      <c r="Y60" s="42">
        <f>Y59/Справочно!X$5*1000000</f>
        <v>1111.3286700262599</v>
      </c>
      <c r="Z60" s="12"/>
    </row>
    <row r="61" spans="1:16384" ht="40.5" x14ac:dyDescent="0.25">
      <c r="A61" s="18" t="s">
        <v>1221</v>
      </c>
      <c r="B61" s="25" t="s">
        <v>108</v>
      </c>
      <c r="C61" s="25" t="s">
        <v>91</v>
      </c>
      <c r="D61" s="25" t="s">
        <v>109</v>
      </c>
      <c r="E61" s="25" t="s">
        <v>106</v>
      </c>
      <c r="F61" s="26">
        <f>F59/Справочно!E$7*100000</f>
        <v>724.51162734476941</v>
      </c>
      <c r="G61" s="27">
        <f>G59/Справочно!F$7*100000</f>
        <v>6737.8749778915881</v>
      </c>
      <c r="H61" s="27">
        <f>H59/Справочно!G$7*100000</f>
        <v>944.5325707836289</v>
      </c>
      <c r="I61" s="27">
        <f>I59/Справочно!H$7*100000</f>
        <v>2062.2078910993455</v>
      </c>
      <c r="J61" s="27">
        <f>J59/Справочно!I$7*100000</f>
        <v>1834.6739889344574</v>
      </c>
      <c r="K61" s="27">
        <f>K59/Справочно!J$7*100000</f>
        <v>2035.7289230695051</v>
      </c>
      <c r="L61" s="27">
        <f>L59/Справочно!K$7*100000</f>
        <v>476.21744770544029</v>
      </c>
      <c r="M61" s="27">
        <f>M59/Справочно!L$7*100000</f>
        <v>336.01861863461141</v>
      </c>
      <c r="N61" s="27">
        <f>N59/Справочно!M$7*100000</f>
        <v>79.587261434752463</v>
      </c>
      <c r="O61" s="26">
        <f>O59/Справочно!N$7*100000</f>
        <v>718.34527276221331</v>
      </c>
      <c r="P61" s="27">
        <f>P59/Справочно!O$7*100000</f>
        <v>6511.6386370452392</v>
      </c>
      <c r="Q61" s="27">
        <f>Q59/Справочно!P$7*100000</f>
        <v>892.72376779223373</v>
      </c>
      <c r="R61" s="210">
        <f>R59/(Справочно!Q$7+Справочно!R$7)*100000</f>
        <v>2068.9069963221914</v>
      </c>
      <c r="S61" s="211"/>
      <c r="T61" s="27">
        <f>T59/Справочно!S$7*100000</f>
        <v>1787.7363748907235</v>
      </c>
      <c r="U61" s="27">
        <f>U59/Справочно!T$7*100000</f>
        <v>2066.202174594373</v>
      </c>
      <c r="V61" s="27">
        <f>V59/Справочно!U$7*100000</f>
        <v>485.07091295723882</v>
      </c>
      <c r="W61" s="27">
        <f>W59/Справочно!V$7*100000</f>
        <v>349.83798685818897</v>
      </c>
      <c r="X61" s="27">
        <f>X59/Справочно!W$7*100000</f>
        <v>82.034853385189862</v>
      </c>
      <c r="Y61" s="42">
        <f>Y59/Справочно!X$7*100000</f>
        <v>765.16518852256888</v>
      </c>
      <c r="Z61" s="12"/>
    </row>
    <row r="62" spans="1:16384" ht="81" x14ac:dyDescent="0.25">
      <c r="A62" s="43" t="s">
        <v>1222</v>
      </c>
      <c r="B62" s="32" t="s">
        <v>1269</v>
      </c>
      <c r="C62" s="25" t="s">
        <v>91</v>
      </c>
      <c r="D62" s="25" t="s">
        <v>92</v>
      </c>
      <c r="E62" s="25" t="s">
        <v>93</v>
      </c>
      <c r="F62" s="26">
        <v>6298</v>
      </c>
      <c r="G62" s="27">
        <v>2280</v>
      </c>
      <c r="H62" s="27">
        <v>493</v>
      </c>
      <c r="I62" s="27">
        <v>1486</v>
      </c>
      <c r="J62" s="27">
        <v>129</v>
      </c>
      <c r="K62" s="27">
        <v>819</v>
      </c>
      <c r="L62" s="27">
        <v>545</v>
      </c>
      <c r="M62" s="27">
        <v>336</v>
      </c>
      <c r="N62" s="27">
        <v>210</v>
      </c>
      <c r="O62" s="26">
        <v>6682</v>
      </c>
      <c r="P62" s="27">
        <v>2395</v>
      </c>
      <c r="Q62" s="27">
        <v>609</v>
      </c>
      <c r="R62" s="210">
        <v>1295</v>
      </c>
      <c r="S62" s="211"/>
      <c r="T62" s="27">
        <v>126</v>
      </c>
      <c r="U62" s="27">
        <v>965</v>
      </c>
      <c r="V62" s="27">
        <v>614</v>
      </c>
      <c r="W62" s="27">
        <v>408</v>
      </c>
      <c r="X62" s="27">
        <v>270</v>
      </c>
      <c r="Y62" s="26">
        <v>7427</v>
      </c>
      <c r="Z62" s="12"/>
    </row>
    <row r="63" spans="1:16384" ht="40.5" x14ac:dyDescent="0.25">
      <c r="A63" s="18" t="s">
        <v>1223</v>
      </c>
      <c r="B63" s="25" t="s">
        <v>104</v>
      </c>
      <c r="C63" s="25" t="s">
        <v>91</v>
      </c>
      <c r="D63" s="25" t="s">
        <v>105</v>
      </c>
      <c r="E63" s="25" t="s">
        <v>106</v>
      </c>
      <c r="F63" s="26">
        <f>F62/Справочно!E$5*1000000</f>
        <v>53.723265861728137</v>
      </c>
      <c r="G63" s="27">
        <f>G62/Справочно!F$5*1000000</f>
        <v>70.512965432348551</v>
      </c>
      <c r="H63" s="27">
        <f>H62/Справочно!G$5*1000000</f>
        <v>43.396137726137447</v>
      </c>
      <c r="I63" s="27">
        <f>I62/Справочно!H$5*1000000</f>
        <v>112.57894731259809</v>
      </c>
      <c r="J63" s="27">
        <f>J62/Справочно!I$5*1000000</f>
        <v>18.066009838832986</v>
      </c>
      <c r="K63" s="27">
        <f>K62/Справочно!J$5*1000000</f>
        <v>34.606920107917816</v>
      </c>
      <c r="L63" s="27">
        <f>L62/Справочно!K$5*1000000</f>
        <v>56.58043427819198</v>
      </c>
      <c r="M63" s="27">
        <f>M62/Справочно!L$5*1000000</f>
        <v>22.337153673567627</v>
      </c>
      <c r="N63" s="27">
        <f>N62/Справочно!M$5*1000000</f>
        <v>43.253824564959217</v>
      </c>
      <c r="O63" s="26">
        <f>O62/Справочно!N$5*1000000</f>
        <v>56.853452237424982</v>
      </c>
      <c r="P63" s="27">
        <f>P62/Справочно!O$5*1000000</f>
        <v>73.922153274853244</v>
      </c>
      <c r="Q63" s="27">
        <f>Q62/Справочно!P$5*1000000</f>
        <v>53.503100104915276</v>
      </c>
      <c r="R63" s="210">
        <f>R62/(Справочно!Q$5+Справочно!R$5)*1000000</f>
        <v>98.055658511893697</v>
      </c>
      <c r="S63" s="211"/>
      <c r="T63" s="27">
        <f>T62/Справочно!S$5*1000000</f>
        <v>17.756672703935386</v>
      </c>
      <c r="U63" s="27">
        <f>U62/Справочно!T$5*1000000</f>
        <v>40.553654460002669</v>
      </c>
      <c r="V63" s="27">
        <f>V62/Справочно!U$5*1000000</f>
        <v>63.60687882495926</v>
      </c>
      <c r="W63" s="27">
        <f>W62/Справочно!V$5*1000000</f>
        <v>26.999748267052922</v>
      </c>
      <c r="X63" s="27">
        <f>X62/Справочно!W$5*1000000</f>
        <v>55.258399532554876</v>
      </c>
      <c r="Y63" s="26">
        <f>Y62/Справочно!X$5*1000000</f>
        <v>62.989087214849604</v>
      </c>
      <c r="Z63" s="12"/>
    </row>
    <row r="64" spans="1:16384" ht="40.5" x14ac:dyDescent="0.25">
      <c r="A64" s="18" t="s">
        <v>1224</v>
      </c>
      <c r="B64" s="25" t="s">
        <v>108</v>
      </c>
      <c r="C64" s="25" t="s">
        <v>91</v>
      </c>
      <c r="D64" s="25" t="s">
        <v>109</v>
      </c>
      <c r="E64" s="25" t="s">
        <v>106</v>
      </c>
      <c r="F64" s="26">
        <f>F62/Справочно!E$5*100000</f>
        <v>5.3723265861728136</v>
      </c>
      <c r="G64" s="27">
        <f>G62/Справочно!F$5*100000</f>
        <v>7.0512965432348542</v>
      </c>
      <c r="H64" s="27">
        <f>H62/Справочно!G$5*100000</f>
        <v>4.3396137726137454</v>
      </c>
      <c r="I64" s="27">
        <f>I62/Справочно!H$5*100000</f>
        <v>11.25789473125981</v>
      </c>
      <c r="J64" s="27">
        <f>J62/Справочно!I$5*100000</f>
        <v>1.8066009838832984</v>
      </c>
      <c r="K64" s="27">
        <f>K62/Справочно!J$5*100000</f>
        <v>3.4606920107917816</v>
      </c>
      <c r="L64" s="27">
        <f>L62/Справочно!K$5*100000</f>
        <v>5.658043427819198</v>
      </c>
      <c r="M64" s="27">
        <f>M62/Справочно!L$5*100000</f>
        <v>2.2337153673567629</v>
      </c>
      <c r="N64" s="27">
        <f>N62/Справочно!M$5*100000</f>
        <v>4.3253824564959213</v>
      </c>
      <c r="O64" s="26">
        <f>O62/Справочно!N$7*100000</f>
        <v>39.018542917273159</v>
      </c>
      <c r="P64" s="27">
        <f>P62/Справочно!O$7*100000</f>
        <v>368.34536799932329</v>
      </c>
      <c r="Q64" s="27">
        <f>Q62/Справочно!P$7*100000</f>
        <v>36.100184235422994</v>
      </c>
      <c r="R64" s="210">
        <f>R62/(Справочно!Q$7+Справочно!R$7)*100000</f>
        <v>289.17804211950761</v>
      </c>
      <c r="S64" s="211"/>
      <c r="T64" s="27">
        <f>T62/Справочно!S$7*100000</f>
        <v>73.926742118881236</v>
      </c>
      <c r="U64" s="27">
        <f>U62/Справочно!T$7*100000</f>
        <v>93.059138359169694</v>
      </c>
      <c r="V64" s="27">
        <f>V62/Справочно!U$7*100000</f>
        <v>33.764146985120128</v>
      </c>
      <c r="W64" s="27">
        <f>W62/Справочно!V$7*100000</f>
        <v>7.9301015966520971</v>
      </c>
      <c r="X64" s="27">
        <f>X62/Справочно!W$7*100000</f>
        <v>4.3764889180006445</v>
      </c>
      <c r="Y64" s="26">
        <f>Y62/Справочно!X$7*100000</f>
        <v>43.368859360459105</v>
      </c>
      <c r="Z64" s="12"/>
    </row>
    <row r="65" spans="1:26" ht="101.25" x14ac:dyDescent="0.25">
      <c r="A65" s="28" t="s">
        <v>1225</v>
      </c>
      <c r="B65" s="29" t="s">
        <v>163</v>
      </c>
      <c r="C65" s="25" t="s">
        <v>91</v>
      </c>
      <c r="D65" s="25" t="s">
        <v>158</v>
      </c>
      <c r="E65" s="25" t="s">
        <v>93</v>
      </c>
      <c r="F65" s="38">
        <v>22.2</v>
      </c>
      <c r="G65" s="39">
        <v>42.63</v>
      </c>
      <c r="H65" s="39">
        <v>55.17</v>
      </c>
      <c r="I65" s="39">
        <v>10.36</v>
      </c>
      <c r="J65" s="27" t="s">
        <v>159</v>
      </c>
      <c r="K65" s="27" t="s">
        <v>159</v>
      </c>
      <c r="L65" s="27" t="s">
        <v>159</v>
      </c>
      <c r="M65" s="27" t="s">
        <v>159</v>
      </c>
      <c r="N65" s="27" t="s">
        <v>159</v>
      </c>
      <c r="O65" s="38">
        <v>25.037413947919784</v>
      </c>
      <c r="P65" s="40">
        <v>50.104384133611688</v>
      </c>
      <c r="Q65" s="40">
        <v>57.635467980295566</v>
      </c>
      <c r="R65" s="218">
        <v>9.42</v>
      </c>
      <c r="S65" s="219"/>
      <c r="T65" s="40" t="s">
        <v>159</v>
      </c>
      <c r="U65" s="40" t="s">
        <v>159</v>
      </c>
      <c r="V65" s="40" t="s">
        <v>159</v>
      </c>
      <c r="W65" s="40" t="s">
        <v>159</v>
      </c>
      <c r="X65" s="40" t="s">
        <v>159</v>
      </c>
      <c r="Y65" s="44">
        <v>24.81</v>
      </c>
      <c r="Z65" s="12"/>
    </row>
    <row r="66" spans="1:26" ht="40.5" x14ac:dyDescent="0.25">
      <c r="A66" s="25" t="s">
        <v>1226</v>
      </c>
      <c r="B66" s="32" t="s">
        <v>1270</v>
      </c>
      <c r="C66" s="25" t="s">
        <v>91</v>
      </c>
      <c r="D66" s="25" t="s">
        <v>92</v>
      </c>
      <c r="E66" s="25" t="s">
        <v>164</v>
      </c>
      <c r="F66" s="36">
        <v>830952</v>
      </c>
      <c r="G66" s="31">
        <v>290468</v>
      </c>
      <c r="H66" s="31">
        <v>53260</v>
      </c>
      <c r="I66" s="31">
        <v>127986</v>
      </c>
      <c r="J66" s="31">
        <v>56380</v>
      </c>
      <c r="K66" s="45">
        <v>129816</v>
      </c>
      <c r="L66" s="31">
        <v>51517</v>
      </c>
      <c r="M66" s="45">
        <v>93841</v>
      </c>
      <c r="N66" s="31">
        <v>27684</v>
      </c>
      <c r="O66" s="36">
        <f>O67+O70</f>
        <v>738754</v>
      </c>
      <c r="P66" s="37">
        <f>P67+P70</f>
        <v>692731</v>
      </c>
      <c r="Q66" s="37">
        <f t="shared" ref="Q66:X66" si="0">Q67+Q70</f>
        <v>9013</v>
      </c>
      <c r="R66" s="37">
        <f t="shared" si="0"/>
        <v>18234</v>
      </c>
      <c r="S66" s="37">
        <f t="shared" si="0"/>
        <v>3855</v>
      </c>
      <c r="T66" s="37">
        <f t="shared" si="0"/>
        <v>3242</v>
      </c>
      <c r="U66" s="37">
        <f t="shared" si="0"/>
        <v>9254</v>
      </c>
      <c r="V66" s="37">
        <f t="shared" si="0"/>
        <v>1652</v>
      </c>
      <c r="W66" s="37">
        <f t="shared" si="0"/>
        <v>773</v>
      </c>
      <c r="X66" s="37">
        <f t="shared" si="0"/>
        <v>0</v>
      </c>
      <c r="Y66" s="42" t="s">
        <v>96</v>
      </c>
      <c r="Z66" s="12"/>
    </row>
    <row r="67" spans="1:26" ht="40.5" x14ac:dyDescent="0.25">
      <c r="A67" s="18" t="s">
        <v>1227</v>
      </c>
      <c r="B67" s="25" t="s">
        <v>165</v>
      </c>
      <c r="C67" s="25" t="s">
        <v>91</v>
      </c>
      <c r="D67" s="25" t="s">
        <v>92</v>
      </c>
      <c r="E67" s="25" t="s">
        <v>164</v>
      </c>
      <c r="F67" s="36">
        <v>830952</v>
      </c>
      <c r="G67" s="31">
        <v>290468</v>
      </c>
      <c r="H67" s="31">
        <v>53260</v>
      </c>
      <c r="I67" s="31">
        <v>127986</v>
      </c>
      <c r="J67" s="31">
        <v>56380</v>
      </c>
      <c r="K67" s="45">
        <v>129816</v>
      </c>
      <c r="L67" s="31">
        <v>51517</v>
      </c>
      <c r="M67" s="45">
        <v>93841</v>
      </c>
      <c r="N67" s="31">
        <v>27684</v>
      </c>
      <c r="O67" s="26">
        <v>504</v>
      </c>
      <c r="P67" s="27">
        <v>5</v>
      </c>
      <c r="Q67" s="27">
        <v>0</v>
      </c>
      <c r="R67" s="27">
        <v>0</v>
      </c>
      <c r="S67" s="27">
        <v>0</v>
      </c>
      <c r="T67" s="27">
        <v>0</v>
      </c>
      <c r="U67" s="27">
        <v>0</v>
      </c>
      <c r="V67" s="27">
        <v>0</v>
      </c>
      <c r="W67" s="27">
        <v>499</v>
      </c>
      <c r="X67" s="27">
        <v>0</v>
      </c>
      <c r="Y67" s="42" t="s">
        <v>96</v>
      </c>
      <c r="Z67" s="12"/>
    </row>
    <row r="68" spans="1:26" ht="60.75" x14ac:dyDescent="0.25">
      <c r="A68" s="18" t="s">
        <v>1228</v>
      </c>
      <c r="B68" s="25" t="s">
        <v>104</v>
      </c>
      <c r="C68" s="25" t="s">
        <v>91</v>
      </c>
      <c r="D68" s="25" t="s">
        <v>105</v>
      </c>
      <c r="E68" s="25" t="s">
        <v>166</v>
      </c>
      <c r="F68" s="26">
        <f>F67/(Справочно!E$5)*1000000</f>
        <v>7088.1954929080212</v>
      </c>
      <c r="G68" s="31">
        <f>G67/(Справочно!F$5)*1000000</f>
        <v>8983.2280891243063</v>
      </c>
      <c r="H68" s="31">
        <f>H67/(Справочно!G$5)*1000000</f>
        <v>4688.1912683449909</v>
      </c>
      <c r="I68" s="31">
        <f>I67/(Справочно!H$5)*1000000</f>
        <v>9696.1838161172145</v>
      </c>
      <c r="J68" s="31">
        <f>J67/(Справочно!I$5)*1000000</f>
        <v>7895.8266256853003</v>
      </c>
      <c r="K68" s="31">
        <f>K67/(Справочно!J$5)*1000000</f>
        <v>5485.3869850176543</v>
      </c>
      <c r="L68" s="31">
        <f>L67/(Справочно!K$5)*1000000</f>
        <v>5348.3563902928736</v>
      </c>
      <c r="M68" s="31">
        <f>M67/(Справочно!L$5)*1000000</f>
        <v>6238.5143984561309</v>
      </c>
      <c r="N68" s="31">
        <f>N67/(Справочно!M$5)*1000000</f>
        <v>5702.0899012206228</v>
      </c>
      <c r="O68" s="26">
        <f>O67/Справочно!N$5*1000000</f>
        <v>4.288257995759083</v>
      </c>
      <c r="P68" s="27">
        <f>P67/Справочно!O$5*1000000</f>
        <v>0.15432599848612369</v>
      </c>
      <c r="Q68" s="27">
        <f>Q67/Справочно!P$5*1000000</f>
        <v>0</v>
      </c>
      <c r="R68" s="27">
        <f>R67/Справочно!Q$5*1000000</f>
        <v>0</v>
      </c>
      <c r="S68" s="27">
        <f>S67/Справочно!R$5*1000000</f>
        <v>0</v>
      </c>
      <c r="T68" s="27">
        <f>T67/Справочно!S$5*1000000</f>
        <v>0</v>
      </c>
      <c r="U68" s="27">
        <f>U67/Справочно!T$5*1000000</f>
        <v>0</v>
      </c>
      <c r="V68" s="27">
        <f>V67/Справочно!U$5*1000000</f>
        <v>0</v>
      </c>
      <c r="W68" s="27">
        <f>W67/Справочно!V$5*1000000</f>
        <v>33.021750944263253</v>
      </c>
      <c r="X68" s="27">
        <f>X67/Справочно!W$5*1000000</f>
        <v>0</v>
      </c>
      <c r="Y68" s="42" t="s">
        <v>96</v>
      </c>
      <c r="Z68" s="12"/>
    </row>
    <row r="69" spans="1:26" ht="60.75" x14ac:dyDescent="0.25">
      <c r="A69" s="18" t="s">
        <v>1229</v>
      </c>
      <c r="B69" s="25" t="s">
        <v>108</v>
      </c>
      <c r="C69" s="25" t="s">
        <v>91</v>
      </c>
      <c r="D69" s="25" t="s">
        <v>109</v>
      </c>
      <c r="E69" s="25" t="s">
        <v>166</v>
      </c>
      <c r="F69" s="26">
        <f>F67/Справочно!E$7*100000</f>
        <v>4852.2203343600659</v>
      </c>
      <c r="G69" s="31">
        <f>G67/Справочно!F$7*100000</f>
        <v>44673.295345314167</v>
      </c>
      <c r="H69" s="31">
        <f>H67/Справочно!G$7*100000</f>
        <v>3157.1359809172882</v>
      </c>
      <c r="I69" s="31">
        <f>I67/Справочно!H$7*100000</f>
        <v>28579.722701704475</v>
      </c>
      <c r="J69" s="31">
        <f>J67/Справочно!I$7*100000</f>
        <v>33079.283497321623</v>
      </c>
      <c r="K69" s="31">
        <f>K67/Справочно!J$7*100000</f>
        <v>12518.720316304634</v>
      </c>
      <c r="L69" s="31">
        <f>L67/Справочно!K$7*100000</f>
        <v>2832.9439091733448</v>
      </c>
      <c r="M69" s="31">
        <f>M67/Справочно!L$7*100000</f>
        <v>1823.9428037535035</v>
      </c>
      <c r="N69" s="31">
        <f>N67/Справочно!M$7*100000</f>
        <v>448.73599705899943</v>
      </c>
      <c r="O69" s="26">
        <f>O67/Справочно!N$7*100000</f>
        <v>2.943032868947272</v>
      </c>
      <c r="P69" s="27">
        <f>P67/Справочно!O$7*100000</f>
        <v>0.76898824216977713</v>
      </c>
      <c r="Q69" s="27">
        <f>Q67/Справочно!P$7*100000</f>
        <v>0</v>
      </c>
      <c r="R69" s="27">
        <f>R67/Справочно!Q$7*100000</f>
        <v>0</v>
      </c>
      <c r="S69" s="27">
        <f>S67/Справочно!R$7*100000</f>
        <v>0</v>
      </c>
      <c r="T69" s="27">
        <f>T67/Справочно!S$7*100000</f>
        <v>0</v>
      </c>
      <c r="U69" s="27">
        <f>U67/Справочно!T$7*100000</f>
        <v>0</v>
      </c>
      <c r="V69" s="27">
        <f>V67/Справочно!U$7*100000</f>
        <v>0</v>
      </c>
      <c r="W69" s="27">
        <f>W67/Справочно!V$7*100000</f>
        <v>9.6988252370818557</v>
      </c>
      <c r="X69" s="27">
        <f>X67/Справочно!W$7*100000</f>
        <v>0</v>
      </c>
      <c r="Y69" s="42" t="s">
        <v>96</v>
      </c>
      <c r="Z69" s="12"/>
    </row>
    <row r="70" spans="1:26" ht="40.5" x14ac:dyDescent="0.25">
      <c r="A70" s="18" t="s">
        <v>1230</v>
      </c>
      <c r="B70" s="25" t="s">
        <v>167</v>
      </c>
      <c r="C70" s="25" t="s">
        <v>91</v>
      </c>
      <c r="D70" s="25" t="s">
        <v>92</v>
      </c>
      <c r="E70" s="25" t="s">
        <v>164</v>
      </c>
      <c r="F70" s="26" t="s">
        <v>159</v>
      </c>
      <c r="G70" s="31" t="s">
        <v>159</v>
      </c>
      <c r="H70" s="31" t="s">
        <v>159</v>
      </c>
      <c r="I70" s="31" t="s">
        <v>159</v>
      </c>
      <c r="J70" s="31" t="s">
        <v>159</v>
      </c>
      <c r="K70" s="31" t="s">
        <v>159</v>
      </c>
      <c r="L70" s="31" t="s">
        <v>159</v>
      </c>
      <c r="M70" s="31" t="s">
        <v>159</v>
      </c>
      <c r="N70" s="31" t="s">
        <v>159</v>
      </c>
      <c r="O70" s="36">
        <v>738250</v>
      </c>
      <c r="P70" s="37">
        <v>692726</v>
      </c>
      <c r="Q70" s="27">
        <v>9013</v>
      </c>
      <c r="R70" s="27">
        <v>18234</v>
      </c>
      <c r="S70" s="27">
        <v>3855</v>
      </c>
      <c r="T70" s="27">
        <v>3242</v>
      </c>
      <c r="U70" s="27">
        <v>9254</v>
      </c>
      <c r="V70" s="27">
        <v>1652</v>
      </c>
      <c r="W70" s="27">
        <v>274</v>
      </c>
      <c r="X70" s="27">
        <v>0</v>
      </c>
      <c r="Y70" s="26">
        <v>1908297</v>
      </c>
      <c r="Z70" s="12">
        <v>1908297</v>
      </c>
    </row>
    <row r="71" spans="1:26" ht="60.75" x14ac:dyDescent="0.25">
      <c r="A71" s="18" t="s">
        <v>1231</v>
      </c>
      <c r="B71" s="25" t="s">
        <v>104</v>
      </c>
      <c r="C71" s="25" t="s">
        <v>91</v>
      </c>
      <c r="D71" s="25" t="s">
        <v>105</v>
      </c>
      <c r="E71" s="25" t="s">
        <v>166</v>
      </c>
      <c r="F71" s="26" t="s">
        <v>159</v>
      </c>
      <c r="G71" s="31" t="s">
        <v>159</v>
      </c>
      <c r="H71" s="31" t="s">
        <v>159</v>
      </c>
      <c r="I71" s="31" t="s">
        <v>159</v>
      </c>
      <c r="J71" s="31" t="s">
        <v>159</v>
      </c>
      <c r="K71" s="31" t="s">
        <v>159</v>
      </c>
      <c r="L71" s="31" t="s">
        <v>159</v>
      </c>
      <c r="M71" s="31" t="s">
        <v>159</v>
      </c>
      <c r="N71" s="31" t="s">
        <v>159</v>
      </c>
      <c r="O71" s="26">
        <f>O70/Справочно!N$5*1000000</f>
        <v>6281.3620344625851</v>
      </c>
      <c r="P71" s="27">
        <f>P70/Справочно!O$5*1000000</f>
        <v>21381.126325459703</v>
      </c>
      <c r="Q71" s="27">
        <f>Q70/Справочно!P$5*1000000</f>
        <v>791.82831074811395</v>
      </c>
      <c r="R71" s="27">
        <f>R70/Справочно!Q$5*1000000</f>
        <v>1611.0258702446508</v>
      </c>
      <c r="S71" s="27">
        <f>S70/Справочно!R$5*1000000</f>
        <v>2041.2691134008392</v>
      </c>
      <c r="T71" s="27">
        <f>T70/Справочно!S$5*1000000</f>
        <v>456.88200719173426</v>
      </c>
      <c r="U71" s="27">
        <f>U70/Справочно!T$5*1000000</f>
        <v>388.89483769208778</v>
      </c>
      <c r="V71" s="27">
        <f>V70/Справочно!U$5*1000000</f>
        <v>171.13772608930404</v>
      </c>
      <c r="W71" s="27">
        <f>W70/Справочно!V$5*1000000</f>
        <v>18.132183885226716</v>
      </c>
      <c r="X71" s="27">
        <f>X70/Справочно!W$5*1000000</f>
        <v>0</v>
      </c>
      <c r="Y71" s="26">
        <f>Y70/Справочно!X$5*1000000</f>
        <v>16184.446770544748</v>
      </c>
      <c r="Z71" s="12"/>
    </row>
    <row r="72" spans="1:26" ht="60.75" x14ac:dyDescent="0.25">
      <c r="A72" s="18" t="s">
        <v>1232</v>
      </c>
      <c r="B72" s="25" t="s">
        <v>108</v>
      </c>
      <c r="C72" s="25" t="s">
        <v>91</v>
      </c>
      <c r="D72" s="25" t="s">
        <v>109</v>
      </c>
      <c r="E72" s="25" t="s">
        <v>166</v>
      </c>
      <c r="F72" s="26" t="s">
        <v>159</v>
      </c>
      <c r="G72" s="31" t="s">
        <v>159</v>
      </c>
      <c r="H72" s="31" t="s">
        <v>159</v>
      </c>
      <c r="I72" s="31" t="s">
        <v>159</v>
      </c>
      <c r="J72" s="31" t="s">
        <v>159</v>
      </c>
      <c r="K72" s="31" t="s">
        <v>159</v>
      </c>
      <c r="L72" s="31" t="s">
        <v>159</v>
      </c>
      <c r="M72" s="31" t="s">
        <v>159</v>
      </c>
      <c r="N72" s="31" t="s">
        <v>159</v>
      </c>
      <c r="O72" s="26">
        <f>O70/Справочно!N$7*100000</f>
        <v>4310.9008244054039</v>
      </c>
      <c r="P72" s="27">
        <f>P70/Справочно!O$7*100000</f>
        <v>106539.62980906022</v>
      </c>
      <c r="Q72" s="27">
        <f>Q70/Справочно!P$7*100000</f>
        <v>534.27087112293509</v>
      </c>
      <c r="R72" s="27">
        <f>R70/Справочно!Q$7*100000</f>
        <v>4332.3924386280041</v>
      </c>
      <c r="S72" s="27">
        <f>S70/Справочно!R$7*100000</f>
        <v>14306.921506773057</v>
      </c>
      <c r="T72" s="27">
        <f>T70/Справочно!S$7*100000</f>
        <v>1902.1468091223255</v>
      </c>
      <c r="U72" s="27">
        <f>U70/Справочно!T$7*100000</f>
        <v>892.40338484534334</v>
      </c>
      <c r="V72" s="27">
        <f>V70/Справочно!U$7*100000</f>
        <v>90.844252148889993</v>
      </c>
      <c r="W72" s="27">
        <f>W70/Справочно!V$7*100000</f>
        <v>5.3256074448104771</v>
      </c>
      <c r="X72" s="27">
        <f>X70/Справочно!W$7*100000</f>
        <v>0</v>
      </c>
      <c r="Y72" s="26">
        <f>Y70/Справочно!X$7*100000</f>
        <v>11143.215862526729</v>
      </c>
      <c r="Z72" s="12">
        <v>217975</v>
      </c>
    </row>
    <row r="73" spans="1:26" ht="60.75" x14ac:dyDescent="0.25">
      <c r="A73" s="18" t="s">
        <v>170</v>
      </c>
      <c r="B73" s="25" t="s">
        <v>168</v>
      </c>
      <c r="C73" s="25" t="s">
        <v>91</v>
      </c>
      <c r="D73" s="25" t="s">
        <v>92</v>
      </c>
      <c r="E73" s="25" t="s">
        <v>164</v>
      </c>
      <c r="F73" s="36">
        <v>313714</v>
      </c>
      <c r="G73" s="45">
        <v>90692</v>
      </c>
      <c r="H73" s="45">
        <v>18455</v>
      </c>
      <c r="I73" s="45">
        <v>38447</v>
      </c>
      <c r="J73" s="45">
        <v>25675</v>
      </c>
      <c r="K73" s="45">
        <v>54660</v>
      </c>
      <c r="L73" s="45">
        <v>22470</v>
      </c>
      <c r="M73" s="45">
        <v>50481</v>
      </c>
      <c r="N73" s="45">
        <v>12834</v>
      </c>
      <c r="O73" s="26">
        <v>380819</v>
      </c>
      <c r="P73" s="27">
        <v>326583</v>
      </c>
      <c r="Q73" s="27">
        <v>2865</v>
      </c>
      <c r="R73" s="27">
        <v>7802</v>
      </c>
      <c r="S73" s="27">
        <v>7883</v>
      </c>
      <c r="T73" s="27">
        <v>2745</v>
      </c>
      <c r="U73" s="27">
        <v>13088</v>
      </c>
      <c r="V73" s="27">
        <v>11177</v>
      </c>
      <c r="W73" s="27">
        <v>3678</v>
      </c>
      <c r="X73" s="27">
        <v>4998</v>
      </c>
      <c r="Y73" s="26">
        <v>217975</v>
      </c>
      <c r="Z73" s="12"/>
    </row>
    <row r="74" spans="1:26" ht="60.75" x14ac:dyDescent="0.25">
      <c r="A74" s="18" t="s">
        <v>172</v>
      </c>
      <c r="B74" s="25" t="s">
        <v>104</v>
      </c>
      <c r="C74" s="25" t="s">
        <v>91</v>
      </c>
      <c r="D74" s="25" t="s">
        <v>105</v>
      </c>
      <c r="E74" s="25" t="s">
        <v>166</v>
      </c>
      <c r="F74" s="26">
        <f>F73/Справочно!E$5*1000000</f>
        <v>2676.0464634084124</v>
      </c>
      <c r="G74" s="31">
        <f>G73/Справочно!F$5*1000000</f>
        <v>2804.8078337677871</v>
      </c>
      <c r="H74" s="31">
        <f>H73/Справочно!G$5*1000000</f>
        <v>1624.4943645757944</v>
      </c>
      <c r="I74" s="31">
        <f>I73/Справочно!H$5*1000000</f>
        <v>2912.7340426160558</v>
      </c>
      <c r="J74" s="31">
        <f>J73/Справочно!I$5*1000000</f>
        <v>3595.6961442793558</v>
      </c>
      <c r="K74" s="31">
        <f>K73/Справочно!J$5*1000000</f>
        <v>2309.6633126969327</v>
      </c>
      <c r="L74" s="31">
        <f>L73/Справочно!K$5*1000000</f>
        <v>2332.7749692311445</v>
      </c>
      <c r="M74" s="31">
        <f>M73/Справочно!L$5*1000000</f>
        <v>3355.9579005814508</v>
      </c>
      <c r="N74" s="31">
        <f>N73/Справочно!M$5*1000000</f>
        <v>2643.4265926985072</v>
      </c>
      <c r="O74" s="26">
        <f>O73/Справочно!N$5*1000000</f>
        <v>3240.1788128709886</v>
      </c>
      <c r="P74" s="27">
        <f>P73/Справочно!O$5*1000000</f>
        <v>10080.049512718746</v>
      </c>
      <c r="Q74" s="27">
        <f>Q73/Справочно!P$5*1000000</f>
        <v>251.70177635563587</v>
      </c>
      <c r="R74" s="27">
        <f>R73/Справочно!Q$5*1000000</f>
        <v>689.32893713111582</v>
      </c>
      <c r="S74" s="27">
        <f>S73/Справочно!R$5*1000000</f>
        <v>4174.1438186611713</v>
      </c>
      <c r="T74" s="27">
        <f>T73/Справочно!S$5*1000000</f>
        <v>386.84179819287806</v>
      </c>
      <c r="U74" s="27">
        <f>U73/Справочно!T$5*1000000</f>
        <v>550.01681820985993</v>
      </c>
      <c r="V74" s="27">
        <f>V73/Справочно!U$5*1000000</f>
        <v>1157.8731019976703</v>
      </c>
      <c r="W74" s="27">
        <f>W73/Справочно!V$5*1000000</f>
        <v>243.39478952505061</v>
      </c>
      <c r="X74" s="27">
        <f>X73/Справочно!W$5*1000000</f>
        <v>1022.8943735692934</v>
      </c>
      <c r="Y74" s="26">
        <f>Y73/Справочно!X$5*1000000</f>
        <v>1848.6665256034526</v>
      </c>
      <c r="Z74" s="12"/>
    </row>
    <row r="75" spans="1:26" ht="60.75" x14ac:dyDescent="0.25">
      <c r="A75" s="18" t="s">
        <v>173</v>
      </c>
      <c r="B75" s="25" t="s">
        <v>108</v>
      </c>
      <c r="C75" s="25" t="s">
        <v>91</v>
      </c>
      <c r="D75" s="25" t="s">
        <v>109</v>
      </c>
      <c r="E75" s="25" t="s">
        <v>166</v>
      </c>
      <c r="F75" s="26">
        <f>F73/Справочно!E$7*100000</f>
        <v>1831.886137795485</v>
      </c>
      <c r="G75" s="31">
        <f>G73/Справочно!F$7*100000</f>
        <v>13948.216331772286</v>
      </c>
      <c r="H75" s="31">
        <f>H73/Справочно!G$7*100000</f>
        <v>1093.9719212885573</v>
      </c>
      <c r="I75" s="31">
        <f>I73/Справочно!H$7*100000</f>
        <v>8585.349950091666</v>
      </c>
      <c r="J75" s="31">
        <f>J73/Справочно!I$7*100000</f>
        <v>15064.04050716092</v>
      </c>
      <c r="K75" s="31">
        <f>K73/Справочно!J$7*100000</f>
        <v>5271.1010390800166</v>
      </c>
      <c r="L75" s="31">
        <f>L73/Справочно!K$7*100000</f>
        <v>1235.6358025336308</v>
      </c>
      <c r="M75" s="31">
        <f>M73/Справочно!L$7*100000</f>
        <v>981.17514387400627</v>
      </c>
      <c r="N75" s="31">
        <f>N73/Справочно!M$7*100000</f>
        <v>208.02910656896395</v>
      </c>
      <c r="O75" s="26">
        <f>O73/Справочно!N$7*100000</f>
        <v>2223.7357819833951</v>
      </c>
      <c r="P75" s="27">
        <f>P73/Справочно!O$7*100000</f>
        <v>50227.697418506468</v>
      </c>
      <c r="Q75" s="27">
        <f>Q73/Справочно!P$7*100000</f>
        <v>169.83091598437912</v>
      </c>
      <c r="R75" s="27">
        <f>R73/Справочно!Q$7*100000</f>
        <v>1853.7526492363547</v>
      </c>
      <c r="S75" s="27">
        <f>S73/Справочно!R$7*100000</f>
        <v>29255.891631100389</v>
      </c>
      <c r="T75" s="27">
        <f>T73/Справочно!S$7*100000</f>
        <v>1610.5468818756269</v>
      </c>
      <c r="U75" s="27">
        <f>U73/Справочно!T$7*100000</f>
        <v>1262.1326454350394</v>
      </c>
      <c r="V75" s="27">
        <f>V73/Справочно!U$7*100000</f>
        <v>614.62845415747188</v>
      </c>
      <c r="W75" s="27">
        <f>W73/Справочно!V$7*100000</f>
        <v>71.487533510996116</v>
      </c>
      <c r="X75" s="27">
        <f>X73/Справочно!W$7*100000</f>
        <v>81.01367263765637</v>
      </c>
      <c r="Y75" s="26">
        <f>Y73/Справочно!X$7*100000</f>
        <v>1272.8325190650428</v>
      </c>
      <c r="Z75" s="12"/>
    </row>
    <row r="76" spans="1:26" ht="40.5" x14ac:dyDescent="0.25">
      <c r="A76" s="18" t="s">
        <v>174</v>
      </c>
      <c r="B76" s="25" t="s">
        <v>169</v>
      </c>
      <c r="C76" s="25" t="s">
        <v>91</v>
      </c>
      <c r="D76" s="25" t="s">
        <v>92</v>
      </c>
      <c r="E76" s="25" t="s">
        <v>93</v>
      </c>
      <c r="F76" s="26">
        <v>1761340</v>
      </c>
      <c r="G76" s="27">
        <v>528760</v>
      </c>
      <c r="H76" s="27">
        <v>223306</v>
      </c>
      <c r="I76" s="27">
        <v>144390</v>
      </c>
      <c r="J76" s="27">
        <v>28755</v>
      </c>
      <c r="K76" s="27">
        <v>327082</v>
      </c>
      <c r="L76" s="27">
        <v>198489</v>
      </c>
      <c r="M76" s="27">
        <v>230229</v>
      </c>
      <c r="N76" s="27">
        <v>80329</v>
      </c>
      <c r="O76" s="36">
        <v>1481469</v>
      </c>
      <c r="P76" s="37">
        <v>450542</v>
      </c>
      <c r="Q76" s="37">
        <v>190880</v>
      </c>
      <c r="R76" s="212">
        <v>112890</v>
      </c>
      <c r="S76" s="213"/>
      <c r="T76" s="37">
        <v>21302</v>
      </c>
      <c r="U76" s="37">
        <v>269162</v>
      </c>
      <c r="V76" s="37">
        <v>173638</v>
      </c>
      <c r="W76" s="37">
        <v>196872</v>
      </c>
      <c r="X76" s="37">
        <v>66183</v>
      </c>
      <c r="Y76" s="36">
        <v>1300151</v>
      </c>
      <c r="Z76" s="12"/>
    </row>
    <row r="77" spans="1:26" ht="40.5" x14ac:dyDescent="0.25">
      <c r="A77" s="18" t="s">
        <v>176</v>
      </c>
      <c r="B77" s="25" t="s">
        <v>104</v>
      </c>
      <c r="C77" s="25" t="s">
        <v>91</v>
      </c>
      <c r="D77" s="25" t="s">
        <v>105</v>
      </c>
      <c r="E77" s="25" t="s">
        <v>106</v>
      </c>
      <c r="F77" s="26">
        <f>F76/Справочно!E$5*1000000</f>
        <v>15024.600999189621</v>
      </c>
      <c r="G77" s="27">
        <f>G76/Справочно!F$5*1000000</f>
        <v>16352.82263245992</v>
      </c>
      <c r="H77" s="27">
        <f>H76/Справочно!G$5*1000000</f>
        <v>19656.425823677178</v>
      </c>
      <c r="I77" s="27">
        <f>I76/Справочно!H$5*1000000</f>
        <v>10938.94630044821</v>
      </c>
      <c r="J77" s="27">
        <f>J76/Справочно!I$5*1000000</f>
        <v>4027.0396350049805</v>
      </c>
      <c r="K77" s="27">
        <f>K76/Справочно!J$5*1000000</f>
        <v>13820.879905662972</v>
      </c>
      <c r="L77" s="27">
        <f>L76/Справочно!K$5*1000000</f>
        <v>20606.59416411752</v>
      </c>
      <c r="M77" s="27">
        <f>M76/Справочно!L$5*1000000</f>
        <v>15305.537360451792</v>
      </c>
      <c r="N77" s="27">
        <f>N76/Справочно!M$5*1000000</f>
        <v>16545.411778469566</v>
      </c>
      <c r="O77" s="26">
        <f>O76/Справочно!N$5*1000000</f>
        <v>12605.002549046058</v>
      </c>
      <c r="P77" s="27">
        <f>P76/Справочно!O$5*1000000</f>
        <v>13906.068801987029</v>
      </c>
      <c r="Q77" s="27">
        <f>Q76/Справочно!P$5*1000000</f>
        <v>16769.575940929768</v>
      </c>
      <c r="R77" s="210">
        <f>R76/(Справочно!Q$5+Справочно!R$5)*1000000</f>
        <v>8547.878987959597</v>
      </c>
      <c r="S77" s="211"/>
      <c r="T77" s="27">
        <f>T76/Справочно!S$5*1000000</f>
        <v>3002.0050947558066</v>
      </c>
      <c r="U77" s="27">
        <f>U76/Справочно!T$5*1000000</f>
        <v>11311.401804935997</v>
      </c>
      <c r="V77" s="27">
        <f>V76/Справочно!U$5*1000000</f>
        <v>17987.901018580251</v>
      </c>
      <c r="W77" s="27">
        <f>W76/Справочно!V$5*1000000</f>
        <v>13028.172649096185</v>
      </c>
      <c r="X77" s="27">
        <f>X76/Справочно!W$5*1000000</f>
        <v>13545.061689863256</v>
      </c>
      <c r="Y77" s="26">
        <f>Y76/Справочно!X$5*1000000</f>
        <v>11026.703208761804</v>
      </c>
      <c r="Z77" s="12"/>
    </row>
    <row r="78" spans="1:26" ht="40.5" x14ac:dyDescent="0.25">
      <c r="A78" s="18" t="s">
        <v>177</v>
      </c>
      <c r="B78" s="25" t="s">
        <v>108</v>
      </c>
      <c r="C78" s="25" t="s">
        <v>91</v>
      </c>
      <c r="D78" s="25" t="s">
        <v>109</v>
      </c>
      <c r="E78" s="25" t="s">
        <v>106</v>
      </c>
      <c r="F78" s="26">
        <f>F76/Справочно!E$7*100000</f>
        <v>10285.082367840452</v>
      </c>
      <c r="G78" s="27">
        <f>G76/Справочно!F$7*100000</f>
        <v>81322.044585938274</v>
      </c>
      <c r="H78" s="27">
        <f>H76/Справочно!G$7*100000</f>
        <v>13237.089886494858</v>
      </c>
      <c r="I78" s="27">
        <f>I76/Справочно!H$7*100000</f>
        <v>32242.79343755652</v>
      </c>
      <c r="J78" s="27">
        <f>J76/Справочно!I$7*100000</f>
        <v>16871.138647844684</v>
      </c>
      <c r="K78" s="27">
        <f>K76/Справочно!J$7*100000</f>
        <v>31541.936883724291</v>
      </c>
      <c r="L78" s="27">
        <f>L76/Справочно!K$7*100000</f>
        <v>10915.002884250014</v>
      </c>
      <c r="M78" s="27">
        <f>M76/Справочно!L$7*100000</f>
        <v>4474.8513737637641</v>
      </c>
      <c r="N78" s="27">
        <f>N76/Справочно!M$7*100000</f>
        <v>1302.0702899780511</v>
      </c>
      <c r="O78" s="26">
        <f>O76/Справочно!N$7*100000</f>
        <v>8650.817383584219</v>
      </c>
      <c r="P78" s="27">
        <f>P76/Справочно!O$7*100000</f>
        <v>69292.300120731161</v>
      </c>
      <c r="Q78" s="27">
        <f>Q76/Справочно!P$7*100000</f>
        <v>11314.947728830117</v>
      </c>
      <c r="R78" s="210">
        <f>R76/(Справочно!Q$7+Справочно!R$7)*100000</f>
        <v>25208.732953568502</v>
      </c>
      <c r="S78" s="211"/>
      <c r="T78" s="27">
        <f>T76/Справочно!S$7*100000</f>
        <v>12498.313179495302</v>
      </c>
      <c r="U78" s="27">
        <f>U76/Справочно!T$7*100000</f>
        <v>25956.459895368738</v>
      </c>
      <c r="V78" s="27">
        <f>V76/Справочно!U$7*100000</f>
        <v>9548.4347788310897</v>
      </c>
      <c r="W78" s="27">
        <f>W76/Справочно!V$7*100000</f>
        <v>3826.5072586668921</v>
      </c>
      <c r="X78" s="27">
        <f>X76/Справочно!W$7*100000</f>
        <v>1072.774689111247</v>
      </c>
      <c r="Y78" s="26">
        <f>Y76/Справочно!X$7*100000</f>
        <v>7592.0379515767145</v>
      </c>
      <c r="Z78" s="12">
        <v>344537</v>
      </c>
    </row>
    <row r="79" spans="1:26" ht="40.5" x14ac:dyDescent="0.25">
      <c r="A79" s="18" t="s">
        <v>178</v>
      </c>
      <c r="B79" s="25" t="s">
        <v>171</v>
      </c>
      <c r="C79" s="25" t="s">
        <v>91</v>
      </c>
      <c r="D79" s="25" t="s">
        <v>92</v>
      </c>
      <c r="E79" s="25" t="s">
        <v>164</v>
      </c>
      <c r="F79" s="36">
        <v>152577</v>
      </c>
      <c r="G79" s="45">
        <v>46919</v>
      </c>
      <c r="H79" s="31">
        <v>12570</v>
      </c>
      <c r="I79" s="45">
        <v>17414</v>
      </c>
      <c r="J79" s="31">
        <v>6201</v>
      </c>
      <c r="K79" s="45">
        <v>24261</v>
      </c>
      <c r="L79" s="31">
        <v>13035</v>
      </c>
      <c r="M79" s="45">
        <v>24328</v>
      </c>
      <c r="N79" s="31">
        <v>7849</v>
      </c>
      <c r="O79" s="36">
        <v>159896</v>
      </c>
      <c r="P79" s="37">
        <v>132945</v>
      </c>
      <c r="Q79" s="27">
        <v>849</v>
      </c>
      <c r="R79" s="27">
        <v>199</v>
      </c>
      <c r="S79" s="27">
        <v>22</v>
      </c>
      <c r="T79" s="27">
        <v>91</v>
      </c>
      <c r="U79" s="27">
        <v>6989</v>
      </c>
      <c r="V79" s="27">
        <v>1684</v>
      </c>
      <c r="W79" s="27">
        <v>17035</v>
      </c>
      <c r="X79" s="27">
        <v>82</v>
      </c>
      <c r="Y79" s="26">
        <v>344537</v>
      </c>
      <c r="Z79" s="12"/>
    </row>
    <row r="80" spans="1:26" ht="60.75" x14ac:dyDescent="0.25">
      <c r="A80" s="18" t="s">
        <v>179</v>
      </c>
      <c r="B80" s="25" t="s">
        <v>104</v>
      </c>
      <c r="C80" s="25" t="s">
        <v>91</v>
      </c>
      <c r="D80" s="25" t="s">
        <v>105</v>
      </c>
      <c r="E80" s="25" t="s">
        <v>166</v>
      </c>
      <c r="F80" s="26">
        <f>F79/Справочно!E$5*1000000</f>
        <v>1301.5139306740066</v>
      </c>
      <c r="G80" s="31">
        <f>G79/Справочно!F$5*1000000</f>
        <v>1451.051677684369</v>
      </c>
      <c r="H80" s="31">
        <f>H79/Справочно!G$5*1000000</f>
        <v>1106.4694750863036</v>
      </c>
      <c r="I80" s="31">
        <f>I79/Справочно!H$5*1000000</f>
        <v>1319.2798038368662</v>
      </c>
      <c r="J80" s="31">
        <f>J79/Справочно!I$5*1000000</f>
        <v>868.42889155506464</v>
      </c>
      <c r="K80" s="31">
        <f>K79/Справочно!J$5*1000000</f>
        <v>1025.1507799001149</v>
      </c>
      <c r="L80" s="31">
        <f>L79/Справочно!K$5*1000000</f>
        <v>1353.2586436995091</v>
      </c>
      <c r="M80" s="31">
        <f>M79/Справочно!L$5*1000000</f>
        <v>1617.316293364742</v>
      </c>
      <c r="N80" s="31">
        <f>N79/Справочно!M$5*1000000</f>
        <v>1616.6631857636421</v>
      </c>
      <c r="O80" s="26">
        <f>O79/Справочно!N$5*1000000</f>
        <v>1360.4668660513776</v>
      </c>
      <c r="P80" s="27">
        <f>P79/Справочно!O$5*1000000</f>
        <v>4103.3739737475425</v>
      </c>
      <c r="Q80" s="27">
        <f>Q79/Справочно!P$5*1000000</f>
        <v>74.588065663502576</v>
      </c>
      <c r="R80" s="27">
        <f>R79/Справочно!Q$5*1000000</f>
        <v>17.58221718650244</v>
      </c>
      <c r="S80" s="27">
        <f>S79/Справочно!R$5*1000000</f>
        <v>11.649266016814126</v>
      </c>
      <c r="T80" s="27">
        <f>T79/Справочно!S$5*1000000</f>
        <v>12.824263619508891</v>
      </c>
      <c r="U80" s="27">
        <f>U79/Справочно!T$5*1000000</f>
        <v>293.70931712016443</v>
      </c>
      <c r="V80" s="27">
        <f>V79/Справочно!U$5*1000000</f>
        <v>174.45274257529545</v>
      </c>
      <c r="W80" s="27">
        <f>W79/Справочно!V$5*1000000</f>
        <v>1127.3056660030552</v>
      </c>
      <c r="X80" s="27">
        <f>X79/Справочно!W$5*1000000</f>
        <v>16.782180598775923</v>
      </c>
      <c r="Y80" s="26">
        <f>Y79/Справочно!X$5*1000000</f>
        <v>2922.0507798226249</v>
      </c>
      <c r="Z80" s="12"/>
    </row>
    <row r="81" spans="1:26" ht="60.75" x14ac:dyDescent="0.25">
      <c r="A81" s="18" t="s">
        <v>180</v>
      </c>
      <c r="B81" s="25" t="s">
        <v>108</v>
      </c>
      <c r="C81" s="25" t="s">
        <v>91</v>
      </c>
      <c r="D81" s="25" t="s">
        <v>109</v>
      </c>
      <c r="E81" s="25" t="s">
        <v>166</v>
      </c>
      <c r="F81" s="26">
        <f>F79/Справочно!E$7*100000</f>
        <v>890.95064691541245</v>
      </c>
      <c r="G81" s="31">
        <f>G79/Справочно!F$7*100000</f>
        <v>7216.0318668727559</v>
      </c>
      <c r="H81" s="31">
        <f>H79/Справочно!G$7*100000</f>
        <v>745.12202929272087</v>
      </c>
      <c r="I81" s="31">
        <f>I79/Справочно!H$7*100000</f>
        <v>3888.607278354521</v>
      </c>
      <c r="J81" s="31">
        <f>J79/Справочно!I$7*100000</f>
        <v>3638.2518085649413</v>
      </c>
      <c r="K81" s="31">
        <f>K79/Справочно!J$7*100000</f>
        <v>2339.5935292557679</v>
      </c>
      <c r="L81" s="31">
        <f>L79/Справочно!K$7*100000</f>
        <v>716.80074259127184</v>
      </c>
      <c r="M81" s="31">
        <f>M79/Справочно!L$7*100000</f>
        <v>472.85174422390259</v>
      </c>
      <c r="N81" s="31">
        <f>N79/Справочно!M$7*100000</f>
        <v>127.22615376810022</v>
      </c>
      <c r="O81" s="26">
        <f>O79/Справочно!N$7*100000</f>
        <v>933.68885637538301</v>
      </c>
      <c r="P81" s="27">
        <f>P79/Справочно!O$7*100000</f>
        <v>20446.628371052204</v>
      </c>
      <c r="Q81" s="27">
        <f>Q79/Справочно!P$7*100000</f>
        <v>50.326857825737477</v>
      </c>
      <c r="R81" s="27">
        <f>R79/Справочно!Q$7*100000</f>
        <v>47.282334939507123</v>
      </c>
      <c r="S81" s="27">
        <f>S79/Справочно!R$7*100000</f>
        <v>81.647801076266461</v>
      </c>
      <c r="T81" s="27">
        <f>T79/Справочно!S$7*100000</f>
        <v>53.391535974747569</v>
      </c>
      <c r="U81" s="27">
        <f>U79/Справочно!T$7*100000</f>
        <v>673.97960413703322</v>
      </c>
      <c r="V81" s="27">
        <f>V79/Справочно!U$7*100000</f>
        <v>92.603947105769208</v>
      </c>
      <c r="W81" s="27">
        <f>W79/Справочно!V$7*100000</f>
        <v>331.1011781837463</v>
      </c>
      <c r="X81" s="27">
        <f>X79/Справочно!W$7*100000</f>
        <v>1.3291558936150107</v>
      </c>
      <c r="Y81" s="26">
        <f>Y79/Справочно!X$7*100000</f>
        <v>2011.8724515247741</v>
      </c>
      <c r="Z81" s="12"/>
    </row>
    <row r="82" spans="1:26" ht="40.5" x14ac:dyDescent="0.25">
      <c r="A82" s="18" t="s">
        <v>181</v>
      </c>
      <c r="B82" s="25" t="s">
        <v>175</v>
      </c>
      <c r="C82" s="25" t="s">
        <v>91</v>
      </c>
      <c r="D82" s="25" t="s">
        <v>92</v>
      </c>
      <c r="E82" s="25" t="s">
        <v>164</v>
      </c>
      <c r="F82" s="36">
        <v>227113</v>
      </c>
      <c r="G82" s="45">
        <v>182388</v>
      </c>
      <c r="H82" s="45">
        <v>4039</v>
      </c>
      <c r="I82" s="45">
        <v>2726</v>
      </c>
      <c r="J82" s="45">
        <v>7340</v>
      </c>
      <c r="K82" s="45">
        <v>15951</v>
      </c>
      <c r="L82" s="45">
        <v>4827</v>
      </c>
      <c r="M82" s="45">
        <v>7032</v>
      </c>
      <c r="N82" s="45">
        <v>2810</v>
      </c>
      <c r="O82" s="26">
        <v>97219</v>
      </c>
      <c r="P82" s="27">
        <v>92328</v>
      </c>
      <c r="Q82" s="27">
        <v>312</v>
      </c>
      <c r="R82" s="27">
        <v>926</v>
      </c>
      <c r="S82" s="27">
        <v>366</v>
      </c>
      <c r="T82" s="27">
        <v>346</v>
      </c>
      <c r="U82" s="27">
        <v>1210</v>
      </c>
      <c r="V82" s="27">
        <v>942</v>
      </c>
      <c r="W82" s="27">
        <v>497</v>
      </c>
      <c r="X82" s="27">
        <v>292</v>
      </c>
      <c r="Y82" s="26">
        <v>88509</v>
      </c>
      <c r="Z82" s="12"/>
    </row>
    <row r="83" spans="1:26" ht="60.75" x14ac:dyDescent="0.25">
      <c r="A83" s="18" t="s">
        <v>183</v>
      </c>
      <c r="B83" s="25" t="s">
        <v>104</v>
      </c>
      <c r="C83" s="25" t="s">
        <v>91</v>
      </c>
      <c r="D83" s="25" t="s">
        <v>105</v>
      </c>
      <c r="E83" s="25" t="s">
        <v>166</v>
      </c>
      <c r="F83" s="26">
        <f>F82/Справочно!E$5*1000000</f>
        <v>1937.3217020728266</v>
      </c>
      <c r="G83" s="31">
        <f>G82/Справочно!F$5*1000000</f>
        <v>5640.6661137171877</v>
      </c>
      <c r="H83" s="31">
        <f>H82/Справочно!G$5*1000000</f>
        <v>355.53144072184415</v>
      </c>
      <c r="I83" s="31">
        <f>I82/Справочно!H$5*1000000</f>
        <v>206.52100294356825</v>
      </c>
      <c r="J83" s="31">
        <f>J82/Справочно!I$5*1000000</f>
        <v>1027.9419551708072</v>
      </c>
      <c r="K83" s="31">
        <f>K82/Справочно!J$5*1000000</f>
        <v>674.01096781611363</v>
      </c>
      <c r="L83" s="31">
        <f>L82/Справочно!K$5*1000000</f>
        <v>501.12615827675722</v>
      </c>
      <c r="M83" s="31">
        <f>M82/Справочно!L$5*1000000</f>
        <v>467.48471616823679</v>
      </c>
      <c r="N83" s="31">
        <f>N82/Справочно!M$5*1000000</f>
        <v>578.77736679778752</v>
      </c>
      <c r="O83" s="26">
        <f>O82/Справочно!N$5*1000000</f>
        <v>827.18284541607602</v>
      </c>
      <c r="P83" s="27">
        <f>P82/Справочно!O$5*1000000</f>
        <v>2849.7221576453653</v>
      </c>
      <c r="Q83" s="27">
        <f>Q82/Справочно!P$5*1000000</f>
        <v>27.410455226163492</v>
      </c>
      <c r="R83" s="27">
        <f>R82/Справочно!Q$5*1000000</f>
        <v>81.814739269855579</v>
      </c>
      <c r="S83" s="27">
        <f>S82/Справочно!R$5*1000000</f>
        <v>193.8014255524532</v>
      </c>
      <c r="T83" s="27">
        <f>T82/Справочно!S$5*1000000</f>
        <v>48.760386948901932</v>
      </c>
      <c r="U83" s="27">
        <f>U82/Справочно!T$5*1000000</f>
        <v>50.849659996480028</v>
      </c>
      <c r="V83" s="27">
        <f>V82/Справочно!U$5*1000000</f>
        <v>97.585797806370707</v>
      </c>
      <c r="W83" s="27">
        <f>W82/Справочно!V$5*1000000</f>
        <v>32.889399237071821</v>
      </c>
      <c r="X83" s="27">
        <f>X82/Справочно!W$5*1000000</f>
        <v>59.760935790763043</v>
      </c>
      <c r="Y83" s="26">
        <f>Y82/Справочно!X$5*1000000</f>
        <v>750.65317359621963</v>
      </c>
      <c r="Z83" s="12"/>
    </row>
    <row r="84" spans="1:26" ht="60.75" x14ac:dyDescent="0.25">
      <c r="A84" s="18" t="s">
        <v>1233</v>
      </c>
      <c r="B84" s="25" t="s">
        <v>108</v>
      </c>
      <c r="C84" s="25" t="s">
        <v>91</v>
      </c>
      <c r="D84" s="25" t="s">
        <v>109</v>
      </c>
      <c r="E84" s="25" t="s">
        <v>166</v>
      </c>
      <c r="F84" s="26">
        <f>F82/Справочно!E$7*100000</f>
        <v>1326.1925078675035</v>
      </c>
      <c r="G84" s="31">
        <f>G82/Справочно!F$7*100000</f>
        <v>28050.845502572265</v>
      </c>
      <c r="H84" s="31">
        <f>H82/Справочно!G$7*100000</f>
        <v>239.42306096366744</v>
      </c>
      <c r="I84" s="31">
        <f>I82/Справочно!H$7*100000</f>
        <v>608.7253612492492</v>
      </c>
      <c r="J84" s="31">
        <f>J82/Справочно!I$7*100000</f>
        <v>4306.5260885126054</v>
      </c>
      <c r="K84" s="31">
        <f>K82/Справочно!J$7*100000</f>
        <v>1538.2241616239544</v>
      </c>
      <c r="L84" s="31">
        <f>L82/Справочно!K$7*100000</f>
        <v>265.43898615175056</v>
      </c>
      <c r="M84" s="31">
        <f>M82/Справочно!L$7*100000</f>
        <v>136.67763340112145</v>
      </c>
      <c r="N84" s="31">
        <f>N82/Справочно!M$7*100000</f>
        <v>45.547903183636343</v>
      </c>
      <c r="O84" s="26">
        <f>O82/Справочно!N$7*100000</f>
        <v>567.69585810750948</v>
      </c>
      <c r="P84" s="27">
        <f>P82/Справочно!O$7*100000</f>
        <v>14199.829284610238</v>
      </c>
      <c r="Q84" s="27">
        <f>Q82/Справочно!P$7*100000</f>
        <v>18.494675667408824</v>
      </c>
      <c r="R84" s="27">
        <f>R82/Справочно!Q$7*100000</f>
        <v>220.01729725619899</v>
      </c>
      <c r="S84" s="27">
        <f>S82/Справочно!R$7*100000</f>
        <v>1358.3225088142513</v>
      </c>
      <c r="T84" s="27">
        <f>T82/Справочно!S$7*100000</f>
        <v>203.00518073915006</v>
      </c>
      <c r="U84" s="27">
        <f>U82/Справочно!T$7*100000</f>
        <v>116.68555172496926</v>
      </c>
      <c r="V84" s="27">
        <f>V82/Справочно!U$7*100000</f>
        <v>51.80102029313219</v>
      </c>
      <c r="W84" s="27">
        <f>W82/Справочно!V$7*100000</f>
        <v>9.6599521900394425</v>
      </c>
      <c r="X84" s="27">
        <f>X82/Справочно!W$7*100000</f>
        <v>4.7330917187266239</v>
      </c>
      <c r="Y84" s="26">
        <f>Y82/Справочно!X$7*100000</f>
        <v>516.83511150328195</v>
      </c>
      <c r="Z84" s="12"/>
    </row>
    <row r="85" spans="1:26" ht="60.75" x14ac:dyDescent="0.25">
      <c r="A85" s="18" t="s">
        <v>187</v>
      </c>
      <c r="B85" s="32" t="s">
        <v>1271</v>
      </c>
      <c r="C85" s="25" t="s">
        <v>91</v>
      </c>
      <c r="D85" s="25" t="s">
        <v>92</v>
      </c>
      <c r="E85" s="25" t="s">
        <v>164</v>
      </c>
      <c r="F85" s="26">
        <v>37915</v>
      </c>
      <c r="G85" s="31">
        <v>9550</v>
      </c>
      <c r="H85" s="31">
        <v>3546</v>
      </c>
      <c r="I85" s="31">
        <v>3530</v>
      </c>
      <c r="J85" s="31">
        <v>1751</v>
      </c>
      <c r="K85" s="31">
        <v>9575</v>
      </c>
      <c r="L85" s="31">
        <v>2747</v>
      </c>
      <c r="M85" s="31">
        <v>5329</v>
      </c>
      <c r="N85" s="31">
        <v>1887</v>
      </c>
      <c r="O85" s="36">
        <v>41022</v>
      </c>
      <c r="P85" s="27">
        <v>10346</v>
      </c>
      <c r="Q85" s="27">
        <v>4004</v>
      </c>
      <c r="R85" s="27">
        <v>3841</v>
      </c>
      <c r="S85" s="37">
        <v>0</v>
      </c>
      <c r="T85" s="27">
        <v>2029</v>
      </c>
      <c r="U85" s="27">
        <v>9950</v>
      </c>
      <c r="V85" s="27">
        <v>2870</v>
      </c>
      <c r="W85" s="27">
        <v>5911</v>
      </c>
      <c r="X85" s="27">
        <v>2071</v>
      </c>
      <c r="Y85" s="36">
        <v>41074</v>
      </c>
      <c r="Z85" s="12"/>
    </row>
    <row r="86" spans="1:26" ht="60.75" x14ac:dyDescent="0.25">
      <c r="A86" s="18" t="s">
        <v>189</v>
      </c>
      <c r="B86" s="25" t="s">
        <v>104</v>
      </c>
      <c r="C86" s="25" t="s">
        <v>91</v>
      </c>
      <c r="D86" s="25" t="s">
        <v>105</v>
      </c>
      <c r="E86" s="25" t="s">
        <v>166</v>
      </c>
      <c r="F86" s="26">
        <f>F85/Справочно!E$5*1000000</f>
        <v>323.42293190654527</v>
      </c>
      <c r="G86" s="31">
        <f>G85/Справочно!F$5*1000000</f>
        <v>295.35035959602129</v>
      </c>
      <c r="H86" s="31">
        <f>H85/Справочно!G$5*1000000</f>
        <v>312.1353029957067</v>
      </c>
      <c r="I86" s="31">
        <f>I85/Справочно!H$5*1000000</f>
        <v>267.43181965913277</v>
      </c>
      <c r="J86" s="31">
        <f>J85/Справочно!I$5*1000000</f>
        <v>245.22157540927569</v>
      </c>
      <c r="K86" s="31">
        <f>K85/Справочно!J$5*1000000</f>
        <v>404.59250309317832</v>
      </c>
      <c r="L86" s="31">
        <f>L85/Справочно!K$5*1000000</f>
        <v>285.186152224208</v>
      </c>
      <c r="M86" s="31">
        <f>M85/Справочно!L$5*1000000</f>
        <v>354.26991644774375</v>
      </c>
      <c r="N86" s="31">
        <f>N85/Справочно!M$5*1000000</f>
        <v>388.66650930513345</v>
      </c>
      <c r="O86" s="26">
        <f>O85/Справочно!N$5*1000000</f>
        <v>349.03357044053394</v>
      </c>
      <c r="P86" s="27">
        <f>P85/Справочно!O$5*1000000</f>
        <v>319.33135606748715</v>
      </c>
      <c r="Q86" s="27">
        <f>Q85/Справочно!P$5*1000000</f>
        <v>351.76750873576481</v>
      </c>
      <c r="R86" s="27">
        <f>R85/Справочно!Q$5*1000000</f>
        <v>339.36329755455216</v>
      </c>
      <c r="S86" s="27">
        <f>S85/Справочно!R$5*1000000</f>
        <v>0</v>
      </c>
      <c r="T86" s="27">
        <f>T85/Справочно!S$5*1000000</f>
        <v>285.93880092289601</v>
      </c>
      <c r="U86" s="27">
        <f>U85/Справочно!T$5*1000000</f>
        <v>418.1438983181622</v>
      </c>
      <c r="V86" s="27">
        <f>V85/Справочно!U$5*1000000</f>
        <v>297.31554108735025</v>
      </c>
      <c r="W86" s="27">
        <f>W85/Справочно!V$5*1000000</f>
        <v>391.16547060428877</v>
      </c>
      <c r="X86" s="27">
        <f>X85/Справочно!W$5*1000000</f>
        <v>423.85239048859682</v>
      </c>
      <c r="Y86" s="26">
        <f>Y85/Справочно!X$5*1000000</f>
        <v>348.35246644173054</v>
      </c>
      <c r="Z86" s="12"/>
    </row>
    <row r="87" spans="1:26" ht="60.75" x14ac:dyDescent="0.25">
      <c r="A87" s="18" t="s">
        <v>1234</v>
      </c>
      <c r="B87" s="25" t="s">
        <v>108</v>
      </c>
      <c r="C87" s="25" t="s">
        <v>91</v>
      </c>
      <c r="D87" s="25" t="s">
        <v>109</v>
      </c>
      <c r="E87" s="25" t="s">
        <v>166</v>
      </c>
      <c r="F87" s="26">
        <f>F85/Справочно!E$7*100000</f>
        <v>221.39899052804725</v>
      </c>
      <c r="G87" s="31">
        <f>G85/Справочно!F$7*100000</f>
        <v>1468.7675425442744</v>
      </c>
      <c r="H87" s="31">
        <f>H85/Справочно!G$7*100000</f>
        <v>210.19910229689646</v>
      </c>
      <c r="I87" s="31">
        <f>I85/Справочно!H$7*100000</f>
        <v>788.26138122151474</v>
      </c>
      <c r="J87" s="31">
        <f>J85/Справочно!I$7*100000</f>
        <v>1027.3470273822306</v>
      </c>
      <c r="K87" s="31">
        <f>K85/Справочно!J$7*100000</f>
        <v>923.35880807155434</v>
      </c>
      <c r="L87" s="31">
        <f>L85/Справочно!K$7*100000</f>
        <v>151.05881395460096</v>
      </c>
      <c r="M87" s="31">
        <f>M85/Справочно!L$7*100000</f>
        <v>103.57723384450742</v>
      </c>
      <c r="N87" s="31">
        <f>N85/Справочно!M$7*100000</f>
        <v>30.586794771360061</v>
      </c>
      <c r="O87" s="26">
        <f>O85/Справочно!N$7*100000</f>
        <v>239.54185386895833</v>
      </c>
      <c r="P87" s="27">
        <f>P85/Справочно!O$7*100000</f>
        <v>1591.1904706977029</v>
      </c>
      <c r="Q87" s="27">
        <f>Q85/Справочно!P$7*100000</f>
        <v>237.3483377317466</v>
      </c>
      <c r="R87" s="27">
        <f>R85/Справочно!Q$7*100000</f>
        <v>912.62034423440639</v>
      </c>
      <c r="S87" s="27">
        <f>S85/Справочно!R$7*100000</f>
        <v>0</v>
      </c>
      <c r="T87" s="27">
        <f>T85/Справочно!S$7*100000</f>
        <v>1190.4552361842068</v>
      </c>
      <c r="U87" s="27">
        <f>U85/Справочно!T$7*100000</f>
        <v>959.52168567226795</v>
      </c>
      <c r="V87" s="27">
        <f>V85/Справочно!U$7*100000</f>
        <v>157.82264144510549</v>
      </c>
      <c r="W87" s="27">
        <f>W85/Справочно!V$7*100000</f>
        <v>114.88929053384939</v>
      </c>
      <c r="X87" s="27">
        <f>X85/Справочно!W$7*100000</f>
        <v>33.569290922886424</v>
      </c>
      <c r="Y87" s="26">
        <f>Y85/Справочно!X$7*100000</f>
        <v>239.84550011734174</v>
      </c>
      <c r="Z87" s="12"/>
    </row>
    <row r="88" spans="1:26" ht="60.75" x14ac:dyDescent="0.25">
      <c r="A88" s="18" t="s">
        <v>192</v>
      </c>
      <c r="B88" s="25" t="s">
        <v>182</v>
      </c>
      <c r="C88" s="25" t="s">
        <v>91</v>
      </c>
      <c r="D88" s="25" t="s">
        <v>92</v>
      </c>
      <c r="E88" s="25" t="s">
        <v>93</v>
      </c>
      <c r="F88" s="26">
        <v>850638707</v>
      </c>
      <c r="G88" s="27">
        <v>375419512</v>
      </c>
      <c r="H88" s="27">
        <v>66233634</v>
      </c>
      <c r="I88" s="27">
        <v>61428481</v>
      </c>
      <c r="J88" s="27">
        <v>21886722</v>
      </c>
      <c r="K88" s="27">
        <v>139890221</v>
      </c>
      <c r="L88" s="27">
        <v>59816795</v>
      </c>
      <c r="M88" s="27">
        <v>94601052</v>
      </c>
      <c r="N88" s="27">
        <v>31362290</v>
      </c>
      <c r="O88" s="36">
        <v>807506863</v>
      </c>
      <c r="P88" s="37">
        <v>345017048</v>
      </c>
      <c r="Q88" s="37">
        <v>64230546</v>
      </c>
      <c r="R88" s="212">
        <v>59815832</v>
      </c>
      <c r="S88" s="213"/>
      <c r="T88" s="37">
        <v>21047878</v>
      </c>
      <c r="U88" s="37">
        <v>137275591</v>
      </c>
      <c r="V88" s="37">
        <v>58715371</v>
      </c>
      <c r="W88" s="37">
        <v>91548586</v>
      </c>
      <c r="X88" s="37">
        <v>29856011</v>
      </c>
      <c r="Y88" s="26">
        <v>767451523</v>
      </c>
      <c r="Z88" s="12"/>
    </row>
    <row r="89" spans="1:26" ht="40.5" x14ac:dyDescent="0.25">
      <c r="A89" s="18" t="s">
        <v>1235</v>
      </c>
      <c r="B89" s="25" t="s">
        <v>184</v>
      </c>
      <c r="C89" s="25" t="s">
        <v>91</v>
      </c>
      <c r="D89" s="25" t="s">
        <v>185</v>
      </c>
      <c r="E89" s="25" t="s">
        <v>106</v>
      </c>
      <c r="F89" s="26">
        <f>F88/Справочно!E$5*1000</f>
        <v>7256.1272480847356</v>
      </c>
      <c r="G89" s="27">
        <f>G88/Справочно!F$5*1000</f>
        <v>11610.501347493491</v>
      </c>
      <c r="H89" s="27">
        <f>H88/Справочно!G$5*1000</f>
        <v>5830.1904729545231</v>
      </c>
      <c r="I89" s="27">
        <f>I88/Справочно!H$5*1000</f>
        <v>4653.804660829026</v>
      </c>
      <c r="J89" s="27">
        <f>J88/Справочно!I$5*1000</f>
        <v>3065.1607363705612</v>
      </c>
      <c r="K89" s="27">
        <f>K88/Справочно!J$5*1000</f>
        <v>5911.0741172478229</v>
      </c>
      <c r="L89" s="27">
        <f>L88/Справочно!K$5*1000</f>
        <v>6210.0187857423534</v>
      </c>
      <c r="M89" s="27">
        <f>M88/Справочно!L$5*1000</f>
        <v>6289.0423696582211</v>
      </c>
      <c r="N89" s="27">
        <f>N88/Справочно!M$5*1000</f>
        <v>6459.7094743589269</v>
      </c>
      <c r="O89" s="26">
        <f>O88/Справочно!N$5*1000</f>
        <v>6870.6304799406444</v>
      </c>
      <c r="P89" s="27">
        <f>P88/Справочно!O$5*1000</f>
        <v>10649.020085466973</v>
      </c>
      <c r="Q89" s="27">
        <f>Q88/Справочно!P$5*1000</f>
        <v>5642.9118759135717</v>
      </c>
      <c r="R89" s="210">
        <f>R88/(Справочно!Q$5+Справочно!R$5)*1000</f>
        <v>4529.1743599975316</v>
      </c>
      <c r="S89" s="211"/>
      <c r="T89" s="27">
        <f>T88/Справочно!S$5*1000</f>
        <v>2966.1927044314457</v>
      </c>
      <c r="U89" s="27">
        <f>U88/Справочно!T$5*1000</f>
        <v>5768.9397753436806</v>
      </c>
      <c r="V89" s="27">
        <f>V88/Справочно!U$5*1000</f>
        <v>6082.5757139405978</v>
      </c>
      <c r="W89" s="27">
        <f>W88/Справочно!V$5*1000</f>
        <v>6058.3058240309938</v>
      </c>
      <c r="X89" s="27">
        <f>X88/Справочно!W$5*1000</f>
        <v>6110.3532751346411</v>
      </c>
      <c r="Y89" s="26">
        <f>Y88/Справочно!X$5*1000</f>
        <v>6508.8287216125154</v>
      </c>
      <c r="Z89" s="12"/>
    </row>
    <row r="90" spans="1:26" ht="40.5" x14ac:dyDescent="0.25">
      <c r="A90" s="28" t="s">
        <v>1236</v>
      </c>
      <c r="B90" s="29" t="s">
        <v>186</v>
      </c>
      <c r="C90" s="25" t="s">
        <v>91</v>
      </c>
      <c r="D90" s="25" t="s">
        <v>92</v>
      </c>
      <c r="E90" s="29" t="s">
        <v>93</v>
      </c>
      <c r="F90" s="26">
        <v>435761202</v>
      </c>
      <c r="G90" s="27">
        <v>216782694</v>
      </c>
      <c r="H90" s="27">
        <v>32809502</v>
      </c>
      <c r="I90" s="27">
        <v>28681850</v>
      </c>
      <c r="J90" s="27">
        <v>8114325</v>
      </c>
      <c r="K90" s="27">
        <v>58794840</v>
      </c>
      <c r="L90" s="27">
        <v>30590388</v>
      </c>
      <c r="M90" s="27">
        <v>45491969</v>
      </c>
      <c r="N90" s="27">
        <v>14495634</v>
      </c>
      <c r="O90" s="26">
        <v>428570341</v>
      </c>
      <c r="P90" s="31">
        <v>209042951</v>
      </c>
      <c r="Q90" s="31">
        <v>32756262</v>
      </c>
      <c r="R90" s="214">
        <v>28003935</v>
      </c>
      <c r="S90" s="215"/>
      <c r="T90" s="31">
        <v>8044226</v>
      </c>
      <c r="U90" s="31">
        <v>60692053</v>
      </c>
      <c r="V90" s="31">
        <v>30339364</v>
      </c>
      <c r="W90" s="31">
        <v>45367114</v>
      </c>
      <c r="X90" s="31">
        <v>14324436</v>
      </c>
      <c r="Y90" s="26">
        <v>392660204</v>
      </c>
      <c r="Z90" s="12"/>
    </row>
    <row r="91" spans="1:26" ht="81" customHeight="1" x14ac:dyDescent="0.25">
      <c r="A91" s="18" t="s">
        <v>1237</v>
      </c>
      <c r="B91" s="25" t="s">
        <v>188</v>
      </c>
      <c r="C91" s="25" t="s">
        <v>91</v>
      </c>
      <c r="D91" s="25" t="s">
        <v>92</v>
      </c>
      <c r="E91" s="25" t="s">
        <v>93</v>
      </c>
      <c r="F91" s="26">
        <v>8796304</v>
      </c>
      <c r="G91" s="27">
        <v>3386012</v>
      </c>
      <c r="H91" s="27">
        <v>988301</v>
      </c>
      <c r="I91" s="27">
        <v>866361</v>
      </c>
      <c r="J91" s="27">
        <v>187609</v>
      </c>
      <c r="K91" s="27">
        <v>1332310</v>
      </c>
      <c r="L91" s="27">
        <v>831514</v>
      </c>
      <c r="M91" s="27">
        <v>840289</v>
      </c>
      <c r="N91" s="27">
        <v>363908</v>
      </c>
      <c r="O91" s="26">
        <v>8449642</v>
      </c>
      <c r="P91" s="27">
        <v>3130525</v>
      </c>
      <c r="Q91" s="27">
        <v>967899</v>
      </c>
      <c r="R91" s="210">
        <v>814153</v>
      </c>
      <c r="S91" s="211"/>
      <c r="T91" s="27">
        <v>199226</v>
      </c>
      <c r="U91" s="27">
        <v>1321598</v>
      </c>
      <c r="V91" s="27">
        <v>825938</v>
      </c>
      <c r="W91" s="27">
        <v>822679</v>
      </c>
      <c r="X91" s="27">
        <v>367624</v>
      </c>
      <c r="Y91" s="26">
        <v>8355215</v>
      </c>
      <c r="Z91" s="12"/>
    </row>
    <row r="92" spans="1:26" ht="81" x14ac:dyDescent="0.25">
      <c r="A92" s="18" t="s">
        <v>1238</v>
      </c>
      <c r="B92" s="25" t="s">
        <v>190</v>
      </c>
      <c r="C92" s="25" t="s">
        <v>91</v>
      </c>
      <c r="D92" s="25" t="s">
        <v>191</v>
      </c>
      <c r="E92" s="25" t="s">
        <v>106</v>
      </c>
      <c r="F92" s="26">
        <f>F91/(Справочно!E$8+Справочно!E$12)*1000</f>
        <v>1030.6115981039559</v>
      </c>
      <c r="G92" s="27">
        <f>G91/(Справочно!F$8+Справочно!F$12)*1000</f>
        <v>1239.882325111666</v>
      </c>
      <c r="H92" s="27">
        <f>H91/(Справочно!G$8+Справочно!G$12)*1000</f>
        <v>1022.6381201606335</v>
      </c>
      <c r="I92" s="27">
        <f>I91/(Справочно!H$8+Справочно!H$12)*1000</f>
        <v>935.90127223054628</v>
      </c>
      <c r="J92" s="27">
        <f>J91/(Справочно!I$8+Справочно!I$12)*1000</f>
        <v>531.59675390177824</v>
      </c>
      <c r="K92" s="27">
        <f>K91/(Справочно!J$8+Справочно!J$12)*1000</f>
        <v>894.47995273518279</v>
      </c>
      <c r="L92" s="27">
        <f>L91/(Справочно!K$8+Справочно!K$12)*1000</f>
        <v>1164.8399370170512</v>
      </c>
      <c r="M92" s="27">
        <f>M91/(Справочно!L$8+Справочно!L$12)*1000</f>
        <v>862.70465505222194</v>
      </c>
      <c r="N92" s="27">
        <f>N91/(Справочно!M$8+Справочно!M$12)*1000</f>
        <v>953.28258352499847</v>
      </c>
      <c r="O92" s="26">
        <f>O91/(Справочно!N8+Справочно!N12)*1000</f>
        <v>967.5135268701913</v>
      </c>
      <c r="P92" s="27">
        <f>P91/(Справочно!O8+Справочно!O12)*1000</f>
        <v>1089.9283831726568</v>
      </c>
      <c r="Q92" s="27">
        <f>Q91/(Справочно!P8+Справочно!P12)*1000</f>
        <v>992.43598735127296</v>
      </c>
      <c r="R92" s="210">
        <f>R91/(Справочно!Q8+Справочно!Q12+Справочно!R$8+Справочно!R$12)*1000</f>
        <v>888.87251225245348</v>
      </c>
      <c r="S92" s="211"/>
      <c r="T92" s="27">
        <f>T91/(Справочно!S8+Справочно!S12)*1000</f>
        <v>550.56099043829113</v>
      </c>
      <c r="U92" s="27">
        <f>U91/(Справочно!T8+Справочно!T12)*1000</f>
        <v>885.73908322917259</v>
      </c>
      <c r="V92" s="27">
        <f>V91/(Справочно!U8+Справочно!U12)*1000</f>
        <v>1139.364694424557</v>
      </c>
      <c r="W92" s="27">
        <f>W91/(Справочно!V8+Справочно!V12)*1000</f>
        <v>817.78781110180012</v>
      </c>
      <c r="X92" s="27">
        <f>X91/(Справочно!W8+Справочно!W12)*1000</f>
        <v>954.67907633817742</v>
      </c>
      <c r="Y92" s="26">
        <f>Y91/(Справочно!X8+Справочно!X12)*1000</f>
        <v>983.56227790222567</v>
      </c>
      <c r="Z92" s="12"/>
    </row>
    <row r="93" spans="1:26" ht="101.25" x14ac:dyDescent="0.25">
      <c r="A93" s="18" t="s">
        <v>203</v>
      </c>
      <c r="B93" s="25" t="s">
        <v>193</v>
      </c>
      <c r="C93" s="25" t="s">
        <v>194</v>
      </c>
      <c r="D93" s="25" t="s">
        <v>158</v>
      </c>
      <c r="E93" s="25" t="s">
        <v>195</v>
      </c>
      <c r="F93" s="38">
        <v>40.75</v>
      </c>
      <c r="G93" s="39">
        <v>53.846153846153847</v>
      </c>
      <c r="H93" s="39">
        <v>36.486486486486484</v>
      </c>
      <c r="I93" s="39">
        <v>32.571428571428569</v>
      </c>
      <c r="J93" s="39">
        <v>12.790697674418604</v>
      </c>
      <c r="K93" s="39">
        <v>33.432835820895519</v>
      </c>
      <c r="L93" s="39">
        <v>45.454545454545453</v>
      </c>
      <c r="M93" s="39">
        <v>45.023696682464454</v>
      </c>
      <c r="N93" s="39">
        <v>33.333333333333336</v>
      </c>
      <c r="O93" s="38">
        <v>39.46</v>
      </c>
      <c r="P93" s="39">
        <v>38.01</v>
      </c>
      <c r="Q93" s="39">
        <v>32.89</v>
      </c>
      <c r="R93" s="39">
        <v>55.19</v>
      </c>
      <c r="S93" s="39">
        <v>11.11</v>
      </c>
      <c r="T93" s="39">
        <v>24.42</v>
      </c>
      <c r="U93" s="39">
        <v>32.49</v>
      </c>
      <c r="V93" s="39">
        <v>48.95</v>
      </c>
      <c r="W93" s="39">
        <v>40.28</v>
      </c>
      <c r="X93" s="39">
        <v>71.67</v>
      </c>
      <c r="Y93" s="38">
        <f>ROUND(547/1582*100,2)</f>
        <v>34.58</v>
      </c>
      <c r="Z93" s="12"/>
    </row>
    <row r="94" spans="1:26" ht="40.5" x14ac:dyDescent="0.25">
      <c r="A94" s="18" t="s">
        <v>1239</v>
      </c>
      <c r="B94" s="46" t="s">
        <v>196</v>
      </c>
      <c r="C94" s="25" t="s">
        <v>194</v>
      </c>
      <c r="D94" s="25" t="s">
        <v>158</v>
      </c>
      <c r="E94" s="25" t="s">
        <v>195</v>
      </c>
      <c r="F94" s="38">
        <v>25.5625</v>
      </c>
      <c r="G94" s="39">
        <v>29.18552036199095</v>
      </c>
      <c r="H94" s="39">
        <v>31.756756756756758</v>
      </c>
      <c r="I94" s="39">
        <v>20.571428571428573</v>
      </c>
      <c r="J94" s="39">
        <v>6.9767441860465116</v>
      </c>
      <c r="K94" s="39">
        <v>18.805970149253731</v>
      </c>
      <c r="L94" s="39">
        <v>30.76923076923077</v>
      </c>
      <c r="M94" s="39">
        <v>33.175355450236964</v>
      </c>
      <c r="N94" s="39">
        <v>23.333333333333332</v>
      </c>
      <c r="O94" s="38">
        <v>30.96</v>
      </c>
      <c r="P94" s="39">
        <v>32.130000000000003</v>
      </c>
      <c r="Q94" s="39">
        <v>28.19</v>
      </c>
      <c r="R94" s="39">
        <v>46.75</v>
      </c>
      <c r="S94" s="39">
        <v>11.11</v>
      </c>
      <c r="T94" s="39">
        <v>8.14</v>
      </c>
      <c r="U94" s="39">
        <v>24.61</v>
      </c>
      <c r="V94" s="39">
        <v>32.869999999999997</v>
      </c>
      <c r="W94" s="39">
        <v>29.86</v>
      </c>
      <c r="X94" s="39">
        <v>63.33</v>
      </c>
      <c r="Y94" s="38">
        <f>ROUND(375/1582*100,2)</f>
        <v>23.7</v>
      </c>
      <c r="Z94" s="12"/>
    </row>
    <row r="95" spans="1:26" ht="40.5" x14ac:dyDescent="0.25">
      <c r="A95" s="18" t="s">
        <v>1240</v>
      </c>
      <c r="B95" s="47" t="s">
        <v>197</v>
      </c>
      <c r="C95" s="25" t="s">
        <v>194</v>
      </c>
      <c r="D95" s="25" t="s">
        <v>158</v>
      </c>
      <c r="E95" s="25" t="s">
        <v>195</v>
      </c>
      <c r="F95" s="48">
        <v>23.125</v>
      </c>
      <c r="G95" s="49">
        <v>27.149321266968325</v>
      </c>
      <c r="H95" s="49">
        <v>31.756756756756758</v>
      </c>
      <c r="I95" s="49">
        <v>18.285714285714285</v>
      </c>
      <c r="J95" s="49">
        <v>3.4883720930232558</v>
      </c>
      <c r="K95" s="49">
        <v>17.014925373134329</v>
      </c>
      <c r="L95" s="49">
        <v>27.272727272727273</v>
      </c>
      <c r="M95" s="49">
        <v>28.436018957345972</v>
      </c>
      <c r="N95" s="49">
        <v>20</v>
      </c>
      <c r="O95" s="50">
        <v>28.26</v>
      </c>
      <c r="P95" s="51">
        <v>28.73</v>
      </c>
      <c r="Q95" s="51">
        <v>26.17</v>
      </c>
      <c r="R95" s="51">
        <v>42.21</v>
      </c>
      <c r="S95" s="51">
        <v>11.11</v>
      </c>
      <c r="T95" s="51">
        <v>5.81</v>
      </c>
      <c r="U95" s="51">
        <v>22.71</v>
      </c>
      <c r="V95" s="51">
        <v>30.77</v>
      </c>
      <c r="W95" s="51">
        <v>28.44</v>
      </c>
      <c r="X95" s="51">
        <v>56.67</v>
      </c>
      <c r="Y95" s="48">
        <f>ROUND(341/1582*100,2)</f>
        <v>21.55</v>
      </c>
      <c r="Z95" s="12"/>
    </row>
    <row r="96" spans="1:26" ht="20.25" x14ac:dyDescent="0.25">
      <c r="A96" s="18" t="s">
        <v>1241</v>
      </c>
      <c r="B96" s="47" t="s">
        <v>198</v>
      </c>
      <c r="C96" s="25" t="s">
        <v>194</v>
      </c>
      <c r="D96" s="25" t="s">
        <v>158</v>
      </c>
      <c r="E96" s="25" t="s">
        <v>195</v>
      </c>
      <c r="F96" s="50">
        <v>21.25</v>
      </c>
      <c r="G96" s="49">
        <v>25.565610859728508</v>
      </c>
      <c r="H96" s="49">
        <v>27.027027027027028</v>
      </c>
      <c r="I96" s="49">
        <v>18.285714285714285</v>
      </c>
      <c r="J96" s="49">
        <v>4.6511627906976747</v>
      </c>
      <c r="K96" s="49">
        <v>15.522388059701493</v>
      </c>
      <c r="L96" s="49">
        <v>25.174825174825173</v>
      </c>
      <c r="M96" s="49">
        <v>25.592417061611375</v>
      </c>
      <c r="N96" s="49">
        <v>15</v>
      </c>
      <c r="O96" s="48">
        <v>24.35</v>
      </c>
      <c r="P96" s="51">
        <v>25.11</v>
      </c>
      <c r="Q96" s="51">
        <v>22.15</v>
      </c>
      <c r="R96" s="51">
        <v>40.909999999999997</v>
      </c>
      <c r="S96" s="51">
        <v>0</v>
      </c>
      <c r="T96" s="51">
        <v>4.6500000000000004</v>
      </c>
      <c r="U96" s="51">
        <v>18.3</v>
      </c>
      <c r="V96" s="51">
        <v>28.67</v>
      </c>
      <c r="W96" s="51">
        <v>18.96</v>
      </c>
      <c r="X96" s="51">
        <v>61.67</v>
      </c>
      <c r="Y96" s="48">
        <f>ROUND(297/1582*100,2)</f>
        <v>18.77</v>
      </c>
      <c r="Z96" s="12"/>
    </row>
    <row r="97" spans="1:26" ht="40.5" x14ac:dyDescent="0.25">
      <c r="A97" s="18" t="s">
        <v>1242</v>
      </c>
      <c r="B97" s="46" t="s">
        <v>199</v>
      </c>
      <c r="C97" s="25" t="s">
        <v>194</v>
      </c>
      <c r="D97" s="25" t="s">
        <v>158</v>
      </c>
      <c r="E97" s="25" t="s">
        <v>195</v>
      </c>
      <c r="F97" s="38">
        <v>37.9375</v>
      </c>
      <c r="G97" s="39">
        <v>52.488687782805428</v>
      </c>
      <c r="H97" s="39">
        <v>33.783783783783782</v>
      </c>
      <c r="I97" s="39">
        <v>29.714285714285715</v>
      </c>
      <c r="J97" s="39">
        <v>8.1395348837209305</v>
      </c>
      <c r="K97" s="39">
        <v>30.447761194029852</v>
      </c>
      <c r="L97" s="39">
        <v>41.25874125874126</v>
      </c>
      <c r="M97" s="39">
        <v>40.758293838862556</v>
      </c>
      <c r="N97" s="39">
        <v>31.666666666666668</v>
      </c>
      <c r="O97" s="38">
        <v>33.92</v>
      </c>
      <c r="P97" s="39">
        <v>30.32</v>
      </c>
      <c r="Q97" s="39">
        <v>26.85</v>
      </c>
      <c r="R97" s="39">
        <v>51.3</v>
      </c>
      <c r="S97" s="39">
        <v>3.7</v>
      </c>
      <c r="T97" s="39">
        <v>23.26</v>
      </c>
      <c r="U97" s="39">
        <v>26.81</v>
      </c>
      <c r="V97" s="39">
        <v>44.76</v>
      </c>
      <c r="W97" s="39">
        <v>35.07</v>
      </c>
      <c r="X97" s="39">
        <v>70</v>
      </c>
      <c r="Y97" s="38">
        <f>ROUND(484/1582*100,2)</f>
        <v>30.59</v>
      </c>
      <c r="Z97" s="12"/>
    </row>
    <row r="98" spans="1:26" ht="20.25" x14ac:dyDescent="0.25">
      <c r="A98" s="18" t="s">
        <v>1243</v>
      </c>
      <c r="B98" s="47" t="s">
        <v>200</v>
      </c>
      <c r="C98" s="25" t="s">
        <v>194</v>
      </c>
      <c r="D98" s="25" t="s">
        <v>158</v>
      </c>
      <c r="E98" s="25" t="s">
        <v>195</v>
      </c>
      <c r="F98" s="48">
        <v>24.625</v>
      </c>
      <c r="G98" s="51">
        <v>34.615384615384613</v>
      </c>
      <c r="H98" s="51">
        <v>29.72972972972973</v>
      </c>
      <c r="I98" s="51">
        <v>22.285714285714285</v>
      </c>
      <c r="J98" s="51">
        <v>2.3255813953488373</v>
      </c>
      <c r="K98" s="51">
        <v>17.014925373134329</v>
      </c>
      <c r="L98" s="51">
        <v>26.573426573426573</v>
      </c>
      <c r="M98" s="51">
        <v>24.644549763033176</v>
      </c>
      <c r="N98" s="51">
        <v>15</v>
      </c>
      <c r="O98" s="48">
        <v>24.17</v>
      </c>
      <c r="P98" s="51">
        <v>23.3</v>
      </c>
      <c r="Q98" s="51">
        <v>22.82</v>
      </c>
      <c r="R98" s="51">
        <v>44.81</v>
      </c>
      <c r="S98" s="51">
        <v>3.7</v>
      </c>
      <c r="T98" s="51">
        <v>5.81</v>
      </c>
      <c r="U98" s="51">
        <v>16.72</v>
      </c>
      <c r="V98" s="51">
        <v>27.27</v>
      </c>
      <c r="W98" s="51">
        <v>18.96</v>
      </c>
      <c r="X98" s="51">
        <v>66.67</v>
      </c>
      <c r="Y98" s="48">
        <f>ROUND(326/1582*100,2)</f>
        <v>20.61</v>
      </c>
      <c r="Z98" s="12"/>
    </row>
    <row r="99" spans="1:26" ht="20.25" x14ac:dyDescent="0.25">
      <c r="A99" s="18" t="s">
        <v>1244</v>
      </c>
      <c r="B99" s="47" t="s">
        <v>201</v>
      </c>
      <c r="C99" s="25" t="s">
        <v>194</v>
      </c>
      <c r="D99" s="25" t="s">
        <v>158</v>
      </c>
      <c r="E99" s="25" t="s">
        <v>195</v>
      </c>
      <c r="F99" s="48">
        <v>31.4375</v>
      </c>
      <c r="G99" s="51">
        <v>43.212669683257921</v>
      </c>
      <c r="H99" s="51">
        <v>29.72972972972973</v>
      </c>
      <c r="I99" s="51">
        <v>16</v>
      </c>
      <c r="J99" s="51">
        <v>5.8139534883720927</v>
      </c>
      <c r="K99" s="51">
        <v>27.46268656716418</v>
      </c>
      <c r="L99" s="51">
        <v>33.566433566433567</v>
      </c>
      <c r="M99" s="51">
        <v>36.492890995260666</v>
      </c>
      <c r="N99" s="51">
        <v>30</v>
      </c>
      <c r="O99" s="48">
        <v>29.45</v>
      </c>
      <c r="P99" s="51">
        <v>24.43</v>
      </c>
      <c r="Q99" s="51">
        <v>22.15</v>
      </c>
      <c r="R99" s="51">
        <v>43.51</v>
      </c>
      <c r="S99" s="51">
        <v>0</v>
      </c>
      <c r="T99" s="51">
        <v>18.600000000000001</v>
      </c>
      <c r="U99" s="51">
        <v>23.66</v>
      </c>
      <c r="V99" s="51">
        <v>41.96</v>
      </c>
      <c r="W99" s="51">
        <v>32.700000000000003</v>
      </c>
      <c r="X99" s="51">
        <v>66.67</v>
      </c>
      <c r="Y99" s="48">
        <f>ROUND(415/1582*100,2)</f>
        <v>26.23</v>
      </c>
      <c r="Z99" s="12"/>
    </row>
    <row r="100" spans="1:26" ht="60.75" x14ac:dyDescent="0.25">
      <c r="A100" s="18" t="s">
        <v>1245</v>
      </c>
      <c r="B100" s="25" t="s">
        <v>202</v>
      </c>
      <c r="C100" s="25" t="s">
        <v>194</v>
      </c>
      <c r="D100" s="25" t="s">
        <v>158</v>
      </c>
      <c r="E100" s="25" t="s">
        <v>195</v>
      </c>
      <c r="F100" s="38">
        <v>15.3125</v>
      </c>
      <c r="G100" s="39">
        <v>23.076923076923077</v>
      </c>
      <c r="H100" s="39">
        <v>22.972972972972972</v>
      </c>
      <c r="I100" s="39">
        <v>10.857142857142858</v>
      </c>
      <c r="J100" s="39">
        <v>4.6511627906976747</v>
      </c>
      <c r="K100" s="39">
        <v>7.4626865671641793</v>
      </c>
      <c r="L100" s="39">
        <v>23.776223776223777</v>
      </c>
      <c r="M100" s="39">
        <v>11.374407582938389</v>
      </c>
      <c r="N100" s="39">
        <v>5</v>
      </c>
      <c r="O100" s="38">
        <v>20.45</v>
      </c>
      <c r="P100" s="39">
        <v>22.85</v>
      </c>
      <c r="Q100" s="39">
        <v>20.13</v>
      </c>
      <c r="R100" s="39">
        <v>34.42</v>
      </c>
      <c r="S100" s="39">
        <v>0</v>
      </c>
      <c r="T100" s="39">
        <v>6.98</v>
      </c>
      <c r="U100" s="39">
        <v>15.46</v>
      </c>
      <c r="V100" s="39">
        <v>21.68</v>
      </c>
      <c r="W100" s="39">
        <v>12.8</v>
      </c>
      <c r="X100" s="39">
        <v>46.67</v>
      </c>
      <c r="Y100" s="52" t="s">
        <v>96</v>
      </c>
      <c r="Z100" s="12"/>
    </row>
    <row r="101" spans="1:26" ht="121.5" x14ac:dyDescent="0.25">
      <c r="A101" s="18" t="s">
        <v>204</v>
      </c>
      <c r="B101" s="32" t="s">
        <v>1272</v>
      </c>
      <c r="C101" s="25" t="s">
        <v>194</v>
      </c>
      <c r="D101" s="25" t="s">
        <v>158</v>
      </c>
      <c r="E101" s="25" t="s">
        <v>195</v>
      </c>
      <c r="F101" s="38">
        <v>79.599999999999994</v>
      </c>
      <c r="G101" s="39">
        <v>75.496688741721854</v>
      </c>
      <c r="H101" s="39">
        <v>72.41379310344827</v>
      </c>
      <c r="I101" s="39">
        <v>87.096774193548384</v>
      </c>
      <c r="J101" s="39">
        <v>80.952380952380949</v>
      </c>
      <c r="K101" s="39">
        <v>76.25</v>
      </c>
      <c r="L101" s="39">
        <v>93.181818181818187</v>
      </c>
      <c r="M101" s="39">
        <v>81.355932203389827</v>
      </c>
      <c r="N101" s="39">
        <v>84</v>
      </c>
      <c r="O101" s="38">
        <v>84.2</v>
      </c>
      <c r="P101" s="39">
        <v>82.17</v>
      </c>
      <c r="Q101" s="39">
        <v>82.61</v>
      </c>
      <c r="R101" s="39">
        <v>81.819999999999993</v>
      </c>
      <c r="S101" s="39" t="s">
        <v>96</v>
      </c>
      <c r="T101" s="39">
        <v>100</v>
      </c>
      <c r="U101" s="39">
        <v>84.75</v>
      </c>
      <c r="V101" s="39">
        <v>93.33</v>
      </c>
      <c r="W101" s="39">
        <v>84.21</v>
      </c>
      <c r="X101" s="39">
        <v>78.569999999999993</v>
      </c>
      <c r="Y101" s="52">
        <f>ROUND(385/500*100,2)</f>
        <v>77</v>
      </c>
      <c r="Z101" s="12"/>
    </row>
    <row r="102" spans="1:26" ht="40.5" x14ac:dyDescent="0.25">
      <c r="A102" s="18" t="s">
        <v>206</v>
      </c>
      <c r="B102" s="25" t="s">
        <v>196</v>
      </c>
      <c r="C102" s="25" t="s">
        <v>194</v>
      </c>
      <c r="D102" s="25" t="s">
        <v>158</v>
      </c>
      <c r="E102" s="25" t="s">
        <v>195</v>
      </c>
      <c r="F102" s="38">
        <v>77.8</v>
      </c>
      <c r="G102" s="39">
        <v>72.185430463576154</v>
      </c>
      <c r="H102" s="39">
        <v>72.41379310344827</v>
      </c>
      <c r="I102" s="39">
        <v>87.096774193548384</v>
      </c>
      <c r="J102" s="39">
        <v>76.19047619047619</v>
      </c>
      <c r="K102" s="39">
        <v>75</v>
      </c>
      <c r="L102" s="39">
        <v>90.909090909090907</v>
      </c>
      <c r="M102" s="39">
        <v>81.355932203389827</v>
      </c>
      <c r="N102" s="39">
        <v>80</v>
      </c>
      <c r="O102" s="38">
        <v>81.599999999999994</v>
      </c>
      <c r="P102" s="39">
        <v>78.34</v>
      </c>
      <c r="Q102" s="39">
        <v>79.709999999999994</v>
      </c>
      <c r="R102" s="39">
        <v>78.790000000000006</v>
      </c>
      <c r="S102" s="39" t="s">
        <v>96</v>
      </c>
      <c r="T102" s="39">
        <v>100</v>
      </c>
      <c r="U102" s="39">
        <v>82.2</v>
      </c>
      <c r="V102" s="39">
        <v>93.33</v>
      </c>
      <c r="W102" s="39">
        <v>82.46</v>
      </c>
      <c r="X102" s="39">
        <v>78.569999999999993</v>
      </c>
      <c r="Y102" s="38">
        <f>ROUND(382/500*100,2)</f>
        <v>76.400000000000006</v>
      </c>
      <c r="Z102" s="12"/>
    </row>
    <row r="103" spans="1:26" ht="40.5" x14ac:dyDescent="0.25">
      <c r="A103" s="18" t="s">
        <v>1246</v>
      </c>
      <c r="B103" s="53" t="s">
        <v>197</v>
      </c>
      <c r="C103" s="25" t="s">
        <v>194</v>
      </c>
      <c r="D103" s="25" t="s">
        <v>158</v>
      </c>
      <c r="E103" s="25" t="s">
        <v>195</v>
      </c>
      <c r="F103" s="48">
        <v>74.8</v>
      </c>
      <c r="G103" s="51">
        <v>70.860927152317885</v>
      </c>
      <c r="H103" s="51">
        <v>67.241379310344826</v>
      </c>
      <c r="I103" s="51">
        <v>82.258064516129039</v>
      </c>
      <c r="J103" s="51">
        <v>71.428571428571431</v>
      </c>
      <c r="K103" s="51">
        <v>71.25</v>
      </c>
      <c r="L103" s="51">
        <v>88.63636363636364</v>
      </c>
      <c r="M103" s="51">
        <v>79.66101694915254</v>
      </c>
      <c r="N103" s="51">
        <v>76</v>
      </c>
      <c r="O103" s="48">
        <v>78.400000000000006</v>
      </c>
      <c r="P103" s="51">
        <v>73.25</v>
      </c>
      <c r="Q103" s="51">
        <v>79.709999999999994</v>
      </c>
      <c r="R103" s="51">
        <v>72.73</v>
      </c>
      <c r="S103" s="51" t="s">
        <v>96</v>
      </c>
      <c r="T103" s="51">
        <v>100</v>
      </c>
      <c r="U103" s="51">
        <v>80.510000000000005</v>
      </c>
      <c r="V103" s="51">
        <v>91.11</v>
      </c>
      <c r="W103" s="51">
        <v>77.19</v>
      </c>
      <c r="X103" s="51">
        <v>78.569999999999993</v>
      </c>
      <c r="Y103" s="48">
        <f>ROUND(373/500*100,2)</f>
        <v>74.599999999999994</v>
      </c>
      <c r="Z103" s="12"/>
    </row>
    <row r="104" spans="1:26" ht="20.25" x14ac:dyDescent="0.25">
      <c r="A104" s="18" t="s">
        <v>1247</v>
      </c>
      <c r="B104" s="53" t="s">
        <v>198</v>
      </c>
      <c r="C104" s="25" t="s">
        <v>194</v>
      </c>
      <c r="D104" s="25" t="s">
        <v>158</v>
      </c>
      <c r="E104" s="25" t="s">
        <v>195</v>
      </c>
      <c r="F104" s="48">
        <v>40</v>
      </c>
      <c r="G104" s="51">
        <v>34.437086092715234</v>
      </c>
      <c r="H104" s="51">
        <v>43.103448275862071</v>
      </c>
      <c r="I104" s="51">
        <v>41.935483870967744</v>
      </c>
      <c r="J104" s="51">
        <v>38.095238095238095</v>
      </c>
      <c r="K104" s="51">
        <v>33.75</v>
      </c>
      <c r="L104" s="51">
        <v>56.81818181818182</v>
      </c>
      <c r="M104" s="51">
        <v>49.152542372881356</v>
      </c>
      <c r="N104" s="51">
        <v>32</v>
      </c>
      <c r="O104" s="48">
        <v>46.6</v>
      </c>
      <c r="P104" s="51">
        <v>43.31</v>
      </c>
      <c r="Q104" s="51">
        <v>46.38</v>
      </c>
      <c r="R104" s="51">
        <v>48.48</v>
      </c>
      <c r="S104" s="51" t="s">
        <v>96</v>
      </c>
      <c r="T104" s="51">
        <v>42.86</v>
      </c>
      <c r="U104" s="51">
        <v>41.53</v>
      </c>
      <c r="V104" s="51">
        <v>51.11</v>
      </c>
      <c r="W104" s="51">
        <v>61.4</v>
      </c>
      <c r="X104" s="51">
        <v>50</v>
      </c>
      <c r="Y104" s="48">
        <f>ROUND(99/500*100,2)</f>
        <v>19.8</v>
      </c>
      <c r="Z104" s="12"/>
    </row>
    <row r="105" spans="1:26" ht="40.5" x14ac:dyDescent="0.25">
      <c r="A105" s="18" t="s">
        <v>1248</v>
      </c>
      <c r="B105" s="46" t="s">
        <v>199</v>
      </c>
      <c r="C105" s="25" t="s">
        <v>194</v>
      </c>
      <c r="D105" s="25" t="s">
        <v>158</v>
      </c>
      <c r="E105" s="25" t="s">
        <v>195</v>
      </c>
      <c r="F105" s="38">
        <v>44.6</v>
      </c>
      <c r="G105" s="39">
        <v>37.086092715231786</v>
      </c>
      <c r="H105" s="39">
        <v>46.551724137931032</v>
      </c>
      <c r="I105" s="39">
        <v>46.774193548387096</v>
      </c>
      <c r="J105" s="39">
        <v>42.857142857142854</v>
      </c>
      <c r="K105" s="39">
        <v>37.5</v>
      </c>
      <c r="L105" s="39">
        <v>63.636363636363633</v>
      </c>
      <c r="M105" s="39">
        <v>47.457627118644069</v>
      </c>
      <c r="N105" s="39">
        <v>64</v>
      </c>
      <c r="O105" s="38">
        <v>48.8</v>
      </c>
      <c r="P105" s="39">
        <v>46.5</v>
      </c>
      <c r="Q105" s="39">
        <v>52.17</v>
      </c>
      <c r="R105" s="39">
        <v>45.45</v>
      </c>
      <c r="S105" s="39" t="s">
        <v>96</v>
      </c>
      <c r="T105" s="39">
        <v>28.57</v>
      </c>
      <c r="U105" s="39">
        <v>46.61</v>
      </c>
      <c r="V105" s="39">
        <v>48.89</v>
      </c>
      <c r="W105" s="39">
        <v>56.14</v>
      </c>
      <c r="X105" s="39">
        <v>64.290000000000006</v>
      </c>
      <c r="Y105" s="52" t="s">
        <v>96</v>
      </c>
      <c r="Z105" s="12"/>
    </row>
    <row r="106" spans="1:26" ht="20.25" x14ac:dyDescent="0.25">
      <c r="A106" s="18" t="s">
        <v>1249</v>
      </c>
      <c r="B106" s="53" t="s">
        <v>200</v>
      </c>
      <c r="C106" s="25" t="s">
        <v>194</v>
      </c>
      <c r="D106" s="25" t="s">
        <v>158</v>
      </c>
      <c r="E106" s="25" t="s">
        <v>195</v>
      </c>
      <c r="F106" s="48">
        <v>35.6</v>
      </c>
      <c r="G106" s="51">
        <v>27.152317880794701</v>
      </c>
      <c r="H106" s="51">
        <v>34.482758620689658</v>
      </c>
      <c r="I106" s="51">
        <v>35.483870967741936</v>
      </c>
      <c r="J106" s="51">
        <v>38.095238095238095</v>
      </c>
      <c r="K106" s="51">
        <v>32.5</v>
      </c>
      <c r="L106" s="51">
        <v>54.545454545454547</v>
      </c>
      <c r="M106" s="51">
        <v>38.983050847457626</v>
      </c>
      <c r="N106" s="51">
        <v>56</v>
      </c>
      <c r="O106" s="48">
        <v>42.4</v>
      </c>
      <c r="P106" s="51">
        <v>41.4</v>
      </c>
      <c r="Q106" s="51">
        <v>47.83</v>
      </c>
      <c r="R106" s="51">
        <v>39.39</v>
      </c>
      <c r="S106" s="51" t="s">
        <v>96</v>
      </c>
      <c r="T106" s="51">
        <v>0</v>
      </c>
      <c r="U106" s="51">
        <v>36.44</v>
      </c>
      <c r="V106" s="51">
        <v>46.67</v>
      </c>
      <c r="W106" s="51">
        <v>50.88</v>
      </c>
      <c r="X106" s="51">
        <v>57.14</v>
      </c>
      <c r="Y106" s="48">
        <f>ROUND(84/500*100,2)</f>
        <v>16.8</v>
      </c>
      <c r="Z106" s="12"/>
    </row>
    <row r="107" spans="1:26" ht="20.25" x14ac:dyDescent="0.25">
      <c r="A107" s="18" t="s">
        <v>1250</v>
      </c>
      <c r="B107" s="53" t="s">
        <v>201</v>
      </c>
      <c r="C107" s="25" t="s">
        <v>194</v>
      </c>
      <c r="D107" s="25" t="s">
        <v>158</v>
      </c>
      <c r="E107" s="25" t="s">
        <v>195</v>
      </c>
      <c r="F107" s="48">
        <v>35.6</v>
      </c>
      <c r="G107" s="51">
        <v>27.152317880794701</v>
      </c>
      <c r="H107" s="51">
        <v>34.482758620689658</v>
      </c>
      <c r="I107" s="51">
        <v>35.483870967741936</v>
      </c>
      <c r="J107" s="51">
        <v>38.095238095238095</v>
      </c>
      <c r="K107" s="51">
        <v>32.5</v>
      </c>
      <c r="L107" s="51">
        <v>54.545454545454547</v>
      </c>
      <c r="M107" s="51">
        <v>38.983050847457626</v>
      </c>
      <c r="N107" s="51">
        <v>56</v>
      </c>
      <c r="O107" s="48">
        <v>33.4</v>
      </c>
      <c r="P107" s="51">
        <v>33.119999999999997</v>
      </c>
      <c r="Q107" s="51">
        <v>34.78</v>
      </c>
      <c r="R107" s="51">
        <v>36.36</v>
      </c>
      <c r="S107" s="51" t="s">
        <v>96</v>
      </c>
      <c r="T107" s="51">
        <v>28.57</v>
      </c>
      <c r="U107" s="51">
        <v>32.200000000000003</v>
      </c>
      <c r="V107" s="51">
        <v>33.33</v>
      </c>
      <c r="W107" s="51">
        <v>33.33</v>
      </c>
      <c r="X107" s="51">
        <v>35.71</v>
      </c>
      <c r="Y107" s="54" t="s">
        <v>96</v>
      </c>
      <c r="Z107" s="12"/>
    </row>
    <row r="108" spans="1:26" ht="40.5" x14ac:dyDescent="0.25">
      <c r="A108" s="18" t="s">
        <v>207</v>
      </c>
      <c r="B108" s="32" t="s">
        <v>1273</v>
      </c>
      <c r="C108" s="25" t="s">
        <v>91</v>
      </c>
      <c r="D108" s="25" t="s">
        <v>92</v>
      </c>
      <c r="E108" s="25" t="s">
        <v>93</v>
      </c>
      <c r="F108" s="26">
        <v>254736581</v>
      </c>
      <c r="G108" s="27">
        <v>91688090</v>
      </c>
      <c r="H108" s="27">
        <v>24545627</v>
      </c>
      <c r="I108" s="27">
        <v>21864200</v>
      </c>
      <c r="J108" s="27">
        <v>6801561</v>
      </c>
      <c r="K108" s="27">
        <v>45118823</v>
      </c>
      <c r="L108" s="27">
        <v>22149203</v>
      </c>
      <c r="M108" s="27">
        <v>32364860</v>
      </c>
      <c r="N108" s="27">
        <v>10204217</v>
      </c>
      <c r="O108" s="36">
        <v>243907227</v>
      </c>
      <c r="P108" s="37">
        <v>87300613</v>
      </c>
      <c r="Q108" s="37">
        <v>23021749</v>
      </c>
      <c r="R108" s="212">
        <v>20261232</v>
      </c>
      <c r="S108" s="213"/>
      <c r="T108" s="37">
        <v>6676277</v>
      </c>
      <c r="U108" s="37">
        <v>43533985</v>
      </c>
      <c r="V108" s="37">
        <v>21364049</v>
      </c>
      <c r="W108" s="37">
        <v>31873174</v>
      </c>
      <c r="X108" s="37">
        <v>9876148</v>
      </c>
      <c r="Y108" s="26">
        <v>227665881</v>
      </c>
      <c r="Z108" s="12"/>
    </row>
    <row r="109" spans="1:26" ht="40.5" x14ac:dyDescent="0.25">
      <c r="A109" s="18" t="s">
        <v>209</v>
      </c>
      <c r="B109" s="25" t="s">
        <v>184</v>
      </c>
      <c r="C109" s="25" t="s">
        <v>91</v>
      </c>
      <c r="D109" s="25" t="s">
        <v>185</v>
      </c>
      <c r="E109" s="25" t="s">
        <v>106</v>
      </c>
      <c r="F109" s="26">
        <f>F108/Справочно!E$5*1000</f>
        <v>2172.9566633487843</v>
      </c>
      <c r="G109" s="27">
        <f>G108/Справочно!F$5*1000</f>
        <v>2835.6136494421326</v>
      </c>
      <c r="H109" s="27">
        <f>H108/Справочно!G$5*1000</f>
        <v>2160.6194926296107</v>
      </c>
      <c r="I109" s="27">
        <f>I108/Справочно!H$5*1000</f>
        <v>1656.425719940853</v>
      </c>
      <c r="J109" s="27">
        <f>J108/Справочно!I$5*1000</f>
        <v>952.53541042963354</v>
      </c>
      <c r="K109" s="27">
        <f>K108/Справочно!J$5*1000</f>
        <v>1906.5000035705552</v>
      </c>
      <c r="L109" s="27">
        <f>L108/Справочно!K$5*1000</f>
        <v>2299.4706874418948</v>
      </c>
      <c r="M109" s="27">
        <f>M108/Справочно!L$5*1000</f>
        <v>2151.6037245342322</v>
      </c>
      <c r="N109" s="27">
        <f>N108/Справочно!M$5*1000</f>
        <v>2101.7686282894015</v>
      </c>
      <c r="O109" s="26">
        <f>O108/Справочно!N$5*1000</f>
        <v>2075.2720563614594</v>
      </c>
      <c r="P109" s="27">
        <f>P108/Справочно!O$5*1000</f>
        <v>2694.550853935134</v>
      </c>
      <c r="Q109" s="27">
        <f>Q108/Справочно!P$5*1000</f>
        <v>2022.5532698476734</v>
      </c>
      <c r="R109" s="210">
        <f>R108/(Справочно!Q$5+Справочно!R$5)*1000</f>
        <v>1534.1532401716238</v>
      </c>
      <c r="S109" s="211"/>
      <c r="T109" s="27">
        <f>T108/Справочно!S$5*1000</f>
        <v>940.86083785564779</v>
      </c>
      <c r="U109" s="27">
        <f>U108/Справочно!T$5*1000</f>
        <v>1829.4944921833567</v>
      </c>
      <c r="V109" s="27">
        <f>V108/Справочно!U$5*1000</f>
        <v>2213.1929575789773</v>
      </c>
      <c r="W109" s="27">
        <f>W108/Справочно!V$5*1000</f>
        <v>2109.2344962548436</v>
      </c>
      <c r="X109" s="27">
        <f>X108/Справочно!W$5*1000</f>
        <v>2021.259748246825</v>
      </c>
      <c r="Y109" s="26">
        <f>Y108/Справочно!X$5*1000</f>
        <v>1930.8558010171766</v>
      </c>
      <c r="Z109" s="12"/>
    </row>
    <row r="110" spans="1:26" ht="40.5" x14ac:dyDescent="0.25">
      <c r="A110" s="18" t="s">
        <v>1251</v>
      </c>
      <c r="B110" s="25" t="s">
        <v>205</v>
      </c>
      <c r="C110" s="25" t="s">
        <v>91</v>
      </c>
      <c r="D110" s="25" t="s">
        <v>92</v>
      </c>
      <c r="E110" s="25" t="s">
        <v>93</v>
      </c>
      <c r="F110" s="26">
        <v>544167602</v>
      </c>
      <c r="G110" s="27">
        <v>513450676</v>
      </c>
      <c r="H110" s="27">
        <v>4042938</v>
      </c>
      <c r="I110" s="27">
        <v>4069080</v>
      </c>
      <c r="J110" s="27">
        <v>231574</v>
      </c>
      <c r="K110" s="27">
        <v>10621287</v>
      </c>
      <c r="L110" s="27">
        <v>5175172</v>
      </c>
      <c r="M110" s="27">
        <v>1716824</v>
      </c>
      <c r="N110" s="27">
        <v>4860051</v>
      </c>
      <c r="O110" s="26">
        <v>542286511</v>
      </c>
      <c r="P110" s="27">
        <v>506436827</v>
      </c>
      <c r="Q110" s="27">
        <v>4323997</v>
      </c>
      <c r="R110" s="27">
        <v>2124891</v>
      </c>
      <c r="S110" s="27">
        <v>1539240</v>
      </c>
      <c r="T110" s="27">
        <v>270978</v>
      </c>
      <c r="U110" s="27">
        <v>12587850</v>
      </c>
      <c r="V110" s="27">
        <v>8088570</v>
      </c>
      <c r="W110" s="27">
        <v>2231727</v>
      </c>
      <c r="X110" s="27">
        <v>4682431</v>
      </c>
      <c r="Y110" s="26">
        <v>543692418</v>
      </c>
      <c r="Z110" s="12"/>
    </row>
    <row r="111" spans="1:26" ht="40.5" x14ac:dyDescent="0.25">
      <c r="A111" s="18" t="s">
        <v>1252</v>
      </c>
      <c r="B111" s="25" t="s">
        <v>184</v>
      </c>
      <c r="C111" s="25" t="s">
        <v>91</v>
      </c>
      <c r="D111" s="25" t="s">
        <v>185</v>
      </c>
      <c r="E111" s="25" t="s">
        <v>106</v>
      </c>
      <c r="F111" s="26">
        <f>F110/Справочно!E$5*1000</f>
        <v>4641.8642038083626</v>
      </c>
      <c r="G111" s="27">
        <f>G110/Справочно!F$5*1000</f>
        <v>15879.355161405261</v>
      </c>
      <c r="H111" s="27">
        <f>H110/Справочно!G$5*1000</f>
        <v>355.87808167593244</v>
      </c>
      <c r="I111" s="27">
        <f>I110/Справочно!H$5*1000</f>
        <v>308.27237074747421</v>
      </c>
      <c r="J111" s="27">
        <f>J110/Справочно!I$5*1000</f>
        <v>32.431148545875267</v>
      </c>
      <c r="K111" s="27">
        <f>K110/Справочно!J$5*1000</f>
        <v>448.80345622987312</v>
      </c>
      <c r="L111" s="27">
        <f>L110/Справочно!K$5*1000</f>
        <v>537.27243894374192</v>
      </c>
      <c r="M111" s="27">
        <f>M110/Справочно!L$5*1000</f>
        <v>114.1338140430627</v>
      </c>
      <c r="N111" s="27">
        <f>N110/Справочно!M$5*1000</f>
        <v>1001.0275872893076</v>
      </c>
      <c r="O111" s="26">
        <f>O110/Справочно!N$5*1000</f>
        <v>4614.0167991826311</v>
      </c>
      <c r="P111" s="27">
        <f>P110/Справочно!O$5*1000</f>
        <v>15631.273799383856</v>
      </c>
      <c r="Q111" s="27">
        <f>Q110/Справочно!P$5*1000</f>
        <v>379.88053258514503</v>
      </c>
      <c r="R111" s="27">
        <f>R110/Справочно!Q$5*1000</f>
        <v>187.74017617911736</v>
      </c>
      <c r="S111" s="27">
        <f>S110/Справочно!R$5*1000</f>
        <v>815.04619198731712</v>
      </c>
      <c r="T111" s="27">
        <f>T110/Справочно!S$5*1000</f>
        <v>38.187838539420653</v>
      </c>
      <c r="U111" s="27">
        <f>U110/Справочно!T$5*1000</f>
        <v>528.99825833610839</v>
      </c>
      <c r="V111" s="27">
        <f>V110/Справочно!U$5*1000</f>
        <v>837.92946556547338</v>
      </c>
      <c r="W111" s="27">
        <f>W110/Справочно!V$5*1000</f>
        <v>147.68643921761083</v>
      </c>
      <c r="X111" s="27">
        <f>X110/Справочно!W$5*1000</f>
        <v>958.30978882081638</v>
      </c>
      <c r="Y111" s="26">
        <f>Y110/Справочно!X$5*1000</f>
        <v>4611.1066561807547</v>
      </c>
      <c r="Z111" s="12"/>
    </row>
    <row r="112" spans="1:26" ht="40.5" x14ac:dyDescent="0.25">
      <c r="A112" s="18" t="s">
        <v>1253</v>
      </c>
      <c r="B112" s="25" t="s">
        <v>208</v>
      </c>
      <c r="C112" s="25" t="s">
        <v>91</v>
      </c>
      <c r="D112" s="25" t="s">
        <v>92</v>
      </c>
      <c r="E112" s="25" t="s">
        <v>93</v>
      </c>
      <c r="F112" s="26">
        <v>151341056</v>
      </c>
      <c r="G112" s="27">
        <v>139597298</v>
      </c>
      <c r="H112" s="27">
        <v>1853753</v>
      </c>
      <c r="I112" s="27">
        <v>1894786</v>
      </c>
      <c r="J112" s="27">
        <v>50840</v>
      </c>
      <c r="K112" s="27">
        <v>3711847</v>
      </c>
      <c r="L112" s="27">
        <v>2383431</v>
      </c>
      <c r="M112" s="27">
        <v>633568</v>
      </c>
      <c r="N112" s="27">
        <v>1215533</v>
      </c>
      <c r="O112" s="26">
        <v>147624868</v>
      </c>
      <c r="P112" s="27">
        <v>134971694</v>
      </c>
      <c r="Q112" s="27">
        <v>2005181</v>
      </c>
      <c r="R112" s="27">
        <v>927268</v>
      </c>
      <c r="S112" s="27">
        <v>732026</v>
      </c>
      <c r="T112" s="27">
        <v>73290</v>
      </c>
      <c r="U112" s="27">
        <v>4077833</v>
      </c>
      <c r="V112" s="27">
        <v>2765518</v>
      </c>
      <c r="W112" s="27">
        <v>776862</v>
      </c>
      <c r="X112" s="27">
        <v>1295196</v>
      </c>
      <c r="Y112" s="26">
        <v>161339868</v>
      </c>
      <c r="Z112" s="12"/>
    </row>
    <row r="113" spans="1:26" ht="40.5" x14ac:dyDescent="0.25">
      <c r="A113" s="18" t="s">
        <v>1254</v>
      </c>
      <c r="B113" s="25" t="s">
        <v>184</v>
      </c>
      <c r="C113" s="25" t="s">
        <v>91</v>
      </c>
      <c r="D113" s="25" t="s">
        <v>185</v>
      </c>
      <c r="E113" s="25" t="s">
        <v>106</v>
      </c>
      <c r="F113" s="26">
        <f>F112/Справочно!E$5*1000</f>
        <v>1290.9710681617478</v>
      </c>
      <c r="G113" s="27">
        <f>G112/Справочно!F$5*1000</f>
        <v>4317.2892317207279</v>
      </c>
      <c r="H113" s="27">
        <f>H112/Справочно!G$5*1000</f>
        <v>163.17590364754662</v>
      </c>
      <c r="I113" s="27">
        <f>I112/Справочно!H$5*1000</f>
        <v>143.54846114579306</v>
      </c>
      <c r="J113" s="27">
        <f>J112/Справочно!I$5*1000</f>
        <v>7.1199685287307677</v>
      </c>
      <c r="K113" s="27">
        <f>K112/Справочно!J$5*1000</f>
        <v>156.84443538683078</v>
      </c>
      <c r="L113" s="27">
        <f>L112/Справочно!K$5*1000</f>
        <v>247.44139642588144</v>
      </c>
      <c r="M113" s="27">
        <f>M112/Справочно!L$5*1000</f>
        <v>42.119362436472898</v>
      </c>
      <c r="N113" s="27">
        <f>N112/Справочно!M$5*1000</f>
        <v>250.36405302342175</v>
      </c>
      <c r="O113" s="26">
        <f>O112/Справочно!N$5*1000</f>
        <v>1256.0585725672206</v>
      </c>
      <c r="P113" s="27">
        <f>P112/Справочно!O$5*1000</f>
        <v>4165.9282887827094</v>
      </c>
      <c r="Q113" s="27">
        <f>Q112/Справочно!P$5*1000</f>
        <v>176.16321801555685</v>
      </c>
      <c r="R113" s="27">
        <f>R112/Справочно!Q$5*1000</f>
        <v>81.926770683888165</v>
      </c>
      <c r="S113" s="27">
        <f>S112/Справочно!R$5*1000</f>
        <v>387.61661841928992</v>
      </c>
      <c r="T113" s="27">
        <f>T112/Справочно!S$5*1000</f>
        <v>10.328464622789083</v>
      </c>
      <c r="U113" s="27">
        <f>U112/Справочно!T$5*1000</f>
        <v>171.36894344828607</v>
      </c>
      <c r="V113" s="27">
        <f>V112/Справочно!U$5*1000</f>
        <v>286.49180507205813</v>
      </c>
      <c r="W113" s="27">
        <f>W112/Справочно!V$5*1000</f>
        <v>51.409505976076638</v>
      </c>
      <c r="X113" s="27">
        <f>X112/Справочно!W$5*1000</f>
        <v>265.07577052209979</v>
      </c>
      <c r="Y113" s="26">
        <f>Y112/Справочно!X$5*1000</f>
        <v>1368.338631571876</v>
      </c>
      <c r="Z113" s="12"/>
    </row>
    <row r="114" spans="1:26" ht="60.75" x14ac:dyDescent="0.25">
      <c r="A114" s="28" t="s">
        <v>1255</v>
      </c>
      <c r="B114" s="35" t="s">
        <v>1274</v>
      </c>
      <c r="C114" s="29" t="s">
        <v>91</v>
      </c>
      <c r="D114" s="29" t="s">
        <v>158</v>
      </c>
      <c r="E114" s="29" t="s">
        <v>195</v>
      </c>
      <c r="F114" s="38">
        <v>93.625</v>
      </c>
      <c r="G114" s="39">
        <v>98.41628959276018</v>
      </c>
      <c r="H114" s="39">
        <v>98.648648648648646</v>
      </c>
      <c r="I114" s="39">
        <v>89.142857142857139</v>
      </c>
      <c r="J114" s="39">
        <v>60.465116279069768</v>
      </c>
      <c r="K114" s="39">
        <v>93.432835820895519</v>
      </c>
      <c r="L114" s="39">
        <v>97.2027972027972</v>
      </c>
      <c r="M114" s="39">
        <v>97.156398104265406</v>
      </c>
      <c r="N114" s="39">
        <v>86.666666666666671</v>
      </c>
      <c r="O114" s="38">
        <v>96.916299559471369</v>
      </c>
      <c r="P114" s="39">
        <v>98.41628959276018</v>
      </c>
      <c r="Q114" s="39">
        <v>98.65771812080537</v>
      </c>
      <c r="R114" s="39">
        <v>94.155844155844164</v>
      </c>
      <c r="S114" s="39">
        <v>96.296296296296291</v>
      </c>
      <c r="T114" s="39">
        <v>91.860465116279073</v>
      </c>
      <c r="U114" s="39">
        <v>96.845425867507885</v>
      </c>
      <c r="V114" s="39">
        <v>99.300699300699307</v>
      </c>
      <c r="W114" s="39">
        <v>94.312796208530798</v>
      </c>
      <c r="X114" s="39">
        <v>100</v>
      </c>
      <c r="Y114" s="38">
        <v>89.4375</v>
      </c>
      <c r="Z114" s="12"/>
    </row>
    <row r="115" spans="1:26" ht="40.5" x14ac:dyDescent="0.25">
      <c r="A115" s="28" t="s">
        <v>1256</v>
      </c>
      <c r="B115" s="55" t="s">
        <v>210</v>
      </c>
      <c r="C115" s="29" t="s">
        <v>91</v>
      </c>
      <c r="D115" s="29" t="s">
        <v>158</v>
      </c>
      <c r="E115" s="29" t="s">
        <v>195</v>
      </c>
      <c r="F115" s="48">
        <v>66.9375</v>
      </c>
      <c r="G115" s="51">
        <v>69.909502262443439</v>
      </c>
      <c r="H115" s="51">
        <v>81.081081081081081</v>
      </c>
      <c r="I115" s="51">
        <v>58.857142857142854</v>
      </c>
      <c r="J115" s="51">
        <v>31.395348837209301</v>
      </c>
      <c r="K115" s="51">
        <v>68.955223880597018</v>
      </c>
      <c r="L115" s="51">
        <v>68.531468531468533</v>
      </c>
      <c r="M115" s="51">
        <v>67.772511848341239</v>
      </c>
      <c r="N115" s="51">
        <v>66.666666666666671</v>
      </c>
      <c r="O115" s="48">
        <v>71.869100062932674</v>
      </c>
      <c r="P115" s="51">
        <v>69.004524886877832</v>
      </c>
      <c r="Q115" s="51">
        <v>72.483221476510067</v>
      </c>
      <c r="R115" s="51">
        <v>72.727272727272734</v>
      </c>
      <c r="S115" s="51">
        <v>74.074074074074076</v>
      </c>
      <c r="T115" s="51">
        <v>38.372093023255815</v>
      </c>
      <c r="U115" s="51">
        <v>73.186119873817034</v>
      </c>
      <c r="V115" s="51">
        <v>86.713286713286706</v>
      </c>
      <c r="W115" s="51">
        <v>71.563981042654021</v>
      </c>
      <c r="X115" s="51">
        <v>95</v>
      </c>
      <c r="Y115" s="48">
        <v>60.8125</v>
      </c>
      <c r="Z115" s="12"/>
    </row>
    <row r="116" spans="1:26" ht="40.5" x14ac:dyDescent="0.25">
      <c r="A116" s="28" t="s">
        <v>1257</v>
      </c>
      <c r="B116" s="55" t="s">
        <v>211</v>
      </c>
      <c r="C116" s="29" t="s">
        <v>91</v>
      </c>
      <c r="D116" s="29" t="s">
        <v>158</v>
      </c>
      <c r="E116" s="29" t="s">
        <v>195</v>
      </c>
      <c r="F116" s="48">
        <v>47.75</v>
      </c>
      <c r="G116" s="51">
        <v>53.393665158371043</v>
      </c>
      <c r="H116" s="51">
        <v>65.540540540540547</v>
      </c>
      <c r="I116" s="51">
        <v>45.714285714285715</v>
      </c>
      <c r="J116" s="51">
        <v>11.627906976744185</v>
      </c>
      <c r="K116" s="51">
        <v>42.686567164179102</v>
      </c>
      <c r="L116" s="51">
        <v>47.552447552447553</v>
      </c>
      <c r="M116" s="51">
        <v>46.919431279620852</v>
      </c>
      <c r="N116" s="51">
        <v>51.666666666666664</v>
      </c>
      <c r="O116" s="48">
        <v>16.614222781623663</v>
      </c>
      <c r="P116" s="51">
        <v>18.778280542986426</v>
      </c>
      <c r="Q116" s="51">
        <v>20.134228187919462</v>
      </c>
      <c r="R116" s="51">
        <v>22.077922077922079</v>
      </c>
      <c r="S116" s="51">
        <v>0</v>
      </c>
      <c r="T116" s="51">
        <v>4.6511627906976747</v>
      </c>
      <c r="U116" s="51">
        <v>10.094637223974763</v>
      </c>
      <c r="V116" s="51">
        <v>27.972027972027973</v>
      </c>
      <c r="W116" s="51">
        <v>9.4786729857819907</v>
      </c>
      <c r="X116" s="51">
        <v>35</v>
      </c>
      <c r="Y116" s="48">
        <v>11.875</v>
      </c>
      <c r="Z116" s="12"/>
    </row>
    <row r="117" spans="1:26" ht="40.5" x14ac:dyDescent="0.25">
      <c r="A117" s="28" t="s">
        <v>1258</v>
      </c>
      <c r="B117" s="55" t="s">
        <v>212</v>
      </c>
      <c r="C117" s="29" t="s">
        <v>91</v>
      </c>
      <c r="D117" s="29" t="s">
        <v>158</v>
      </c>
      <c r="E117" s="29" t="s">
        <v>195</v>
      </c>
      <c r="F117" s="48">
        <v>69</v>
      </c>
      <c r="G117" s="51">
        <v>77.601809954751133</v>
      </c>
      <c r="H117" s="51">
        <v>75</v>
      </c>
      <c r="I117" s="51">
        <v>63.428571428571431</v>
      </c>
      <c r="J117" s="51">
        <v>34.883720930232556</v>
      </c>
      <c r="K117" s="51">
        <v>60</v>
      </c>
      <c r="L117" s="51">
        <v>73.426573426573427</v>
      </c>
      <c r="M117" s="51">
        <v>80.094786729857816</v>
      </c>
      <c r="N117" s="51">
        <v>56.666666666666664</v>
      </c>
      <c r="O117" s="48">
        <v>66.582756450597856</v>
      </c>
      <c r="P117" s="51">
        <v>69.230769230769226</v>
      </c>
      <c r="Q117" s="51">
        <v>69.798657718120808</v>
      </c>
      <c r="R117" s="51">
        <v>75.324675324675326</v>
      </c>
      <c r="S117" s="51">
        <v>66.666666666666657</v>
      </c>
      <c r="T117" s="51">
        <v>46.511627906976742</v>
      </c>
      <c r="U117" s="51">
        <v>56.782334384858046</v>
      </c>
      <c r="V117" s="51">
        <v>77.622377622377627</v>
      </c>
      <c r="W117" s="51">
        <v>63.981042654028428</v>
      </c>
      <c r="X117" s="51">
        <v>80</v>
      </c>
      <c r="Y117" s="48">
        <v>63.9375</v>
      </c>
      <c r="Z117" s="12"/>
    </row>
    <row r="118" spans="1:26" ht="40.5" x14ac:dyDescent="0.25">
      <c r="A118" s="28" t="s">
        <v>1259</v>
      </c>
      <c r="B118" s="55" t="s">
        <v>213</v>
      </c>
      <c r="C118" s="29" t="s">
        <v>91</v>
      </c>
      <c r="D118" s="29" t="s">
        <v>158</v>
      </c>
      <c r="E118" s="29" t="s">
        <v>195</v>
      </c>
      <c r="F118" s="48">
        <v>79.5</v>
      </c>
      <c r="G118" s="51">
        <v>87.104072398190041</v>
      </c>
      <c r="H118" s="51">
        <v>94.594594594594597</v>
      </c>
      <c r="I118" s="51">
        <v>77.714285714285708</v>
      </c>
      <c r="J118" s="51">
        <v>17.441860465116278</v>
      </c>
      <c r="K118" s="51">
        <v>79.701492537313428</v>
      </c>
      <c r="L118" s="51">
        <v>76.92307692307692</v>
      </c>
      <c r="M118" s="51">
        <v>84.834123222748815</v>
      </c>
      <c r="N118" s="51">
        <v>66.666666666666671</v>
      </c>
      <c r="O118" s="48">
        <v>82.252989301447457</v>
      </c>
      <c r="P118" s="51">
        <v>86.199095022624434</v>
      </c>
      <c r="Q118" s="51">
        <v>89.261744966442961</v>
      </c>
      <c r="R118" s="51">
        <v>86.36363636363636</v>
      </c>
      <c r="S118" s="51">
        <v>85.18518518518519</v>
      </c>
      <c r="T118" s="51">
        <v>56.97674418604651</v>
      </c>
      <c r="U118" s="51">
        <v>81.703470031545748</v>
      </c>
      <c r="V118" s="51">
        <v>86.013986013986013</v>
      </c>
      <c r="W118" s="51">
        <v>69.66824644549763</v>
      </c>
      <c r="X118" s="51">
        <v>98.333333333333329</v>
      </c>
      <c r="Y118" s="48">
        <v>71.1875</v>
      </c>
      <c r="Z118" s="12"/>
    </row>
    <row r="119" spans="1:26" ht="20.25" x14ac:dyDescent="0.25">
      <c r="A119" s="28" t="s">
        <v>1260</v>
      </c>
      <c r="B119" s="55" t="s">
        <v>214</v>
      </c>
      <c r="C119" s="29" t="s">
        <v>91</v>
      </c>
      <c r="D119" s="29" t="s">
        <v>158</v>
      </c>
      <c r="E119" s="29" t="s">
        <v>195</v>
      </c>
      <c r="F119" s="48">
        <v>40.375</v>
      </c>
      <c r="G119" s="51">
        <v>43.212669683257921</v>
      </c>
      <c r="H119" s="51">
        <v>66.21621621621621</v>
      </c>
      <c r="I119" s="51">
        <v>33.714285714285715</v>
      </c>
      <c r="J119" s="51">
        <v>8.1395348837209305</v>
      </c>
      <c r="K119" s="51">
        <v>39.104477611940297</v>
      </c>
      <c r="L119" s="51">
        <v>41.95804195804196</v>
      </c>
      <c r="M119" s="51">
        <v>37.914691943127963</v>
      </c>
      <c r="N119" s="51">
        <v>33.333333333333336</v>
      </c>
      <c r="O119" s="48">
        <v>50.346129641283824</v>
      </c>
      <c r="P119" s="51">
        <v>57.013574660633481</v>
      </c>
      <c r="Q119" s="51">
        <v>53.020134228187921</v>
      </c>
      <c r="R119" s="51">
        <v>50</v>
      </c>
      <c r="S119" s="51">
        <v>33.333333333333329</v>
      </c>
      <c r="T119" s="51">
        <v>18.604651162790699</v>
      </c>
      <c r="U119" s="51">
        <v>52.050473186119874</v>
      </c>
      <c r="V119" s="51">
        <v>62.23776223776224</v>
      </c>
      <c r="W119" s="51">
        <v>32.227488151658768</v>
      </c>
      <c r="X119" s="51">
        <v>75</v>
      </c>
      <c r="Y119" s="48">
        <v>41.13</v>
      </c>
      <c r="Z119" s="12"/>
    </row>
    <row r="120" spans="1:26" ht="40.5" x14ac:dyDescent="0.25">
      <c r="A120" s="29" t="s">
        <v>1261</v>
      </c>
      <c r="B120" s="55" t="s">
        <v>215</v>
      </c>
      <c r="C120" s="29" t="s">
        <v>91</v>
      </c>
      <c r="D120" s="29" t="s">
        <v>158</v>
      </c>
      <c r="E120" s="29" t="s">
        <v>195</v>
      </c>
      <c r="F120" s="48">
        <v>70.6875</v>
      </c>
      <c r="G120" s="51">
        <v>76.244343891402721</v>
      </c>
      <c r="H120" s="51">
        <v>89.189189189189193</v>
      </c>
      <c r="I120" s="51">
        <v>68</v>
      </c>
      <c r="J120" s="51">
        <v>16.279069767441861</v>
      </c>
      <c r="K120" s="51">
        <v>68.059701492537314</v>
      </c>
      <c r="L120" s="51">
        <v>76.92307692307692</v>
      </c>
      <c r="M120" s="51">
        <v>72.037914691943129</v>
      </c>
      <c r="N120" s="51">
        <v>65</v>
      </c>
      <c r="O120" s="48">
        <v>73.757079924480806</v>
      </c>
      <c r="P120" s="51">
        <v>78.280542986425345</v>
      </c>
      <c r="Q120" s="51">
        <v>88.590604026845639</v>
      </c>
      <c r="R120" s="51">
        <v>50.649350649350644</v>
      </c>
      <c r="S120" s="51">
        <v>85.18518518518519</v>
      </c>
      <c r="T120" s="51">
        <v>75.581395348837205</v>
      </c>
      <c r="U120" s="51">
        <v>64.66876971608832</v>
      </c>
      <c r="V120" s="51">
        <v>79.020979020979027</v>
      </c>
      <c r="W120" s="51">
        <v>72.511848341232238</v>
      </c>
      <c r="X120" s="51">
        <v>95</v>
      </c>
      <c r="Y120" s="48" t="s">
        <v>96</v>
      </c>
      <c r="Z120" s="12"/>
    </row>
    <row r="121" spans="1:26" ht="20.25" x14ac:dyDescent="0.25">
      <c r="A121" s="29" t="s">
        <v>1262</v>
      </c>
      <c r="B121" s="55" t="s">
        <v>216</v>
      </c>
      <c r="C121" s="29" t="s">
        <v>91</v>
      </c>
      <c r="D121" s="29" t="s">
        <v>158</v>
      </c>
      <c r="E121" s="29" t="s">
        <v>195</v>
      </c>
      <c r="F121" s="48">
        <v>41.9375</v>
      </c>
      <c r="G121" s="51">
        <v>53.167420814479641</v>
      </c>
      <c r="H121" s="51">
        <v>63.513513513513516</v>
      </c>
      <c r="I121" s="51">
        <v>29.142857142857142</v>
      </c>
      <c r="J121" s="51">
        <v>3.4883720930232558</v>
      </c>
      <c r="K121" s="51">
        <v>34.328358208955223</v>
      </c>
      <c r="L121" s="51">
        <v>42.65734265734266</v>
      </c>
      <c r="M121" s="51">
        <v>42.654028436018955</v>
      </c>
      <c r="N121" s="51">
        <v>36.666666666666664</v>
      </c>
      <c r="O121" s="48">
        <v>45.877910635619884</v>
      </c>
      <c r="P121" s="51">
        <v>50.452488687782804</v>
      </c>
      <c r="Q121" s="51">
        <v>59.060402684563762</v>
      </c>
      <c r="R121" s="51">
        <v>27.27272727272727</v>
      </c>
      <c r="S121" s="51">
        <v>44.444444444444443</v>
      </c>
      <c r="T121" s="51">
        <v>18.604651162790699</v>
      </c>
      <c r="U121" s="51">
        <v>46.056782334384863</v>
      </c>
      <c r="V121" s="51">
        <v>43.356643356643353</v>
      </c>
      <c r="W121" s="51">
        <v>44.075829383886258</v>
      </c>
      <c r="X121" s="51">
        <v>78.333333333333329</v>
      </c>
      <c r="Y121" s="48" t="s">
        <v>96</v>
      </c>
    </row>
  </sheetData>
  <sheetProtection password="FA90" sheet="1" objects="1" scenarios="1" selectLockedCells="1" selectUnlockedCells="1"/>
  <mergeCells count="36">
    <mergeCell ref="R54:S54"/>
    <mergeCell ref="A1:Z1"/>
    <mergeCell ref="A3:A4"/>
    <mergeCell ref="B3:B4"/>
    <mergeCell ref="C3:C4"/>
    <mergeCell ref="D3:D4"/>
    <mergeCell ref="E3:E4"/>
    <mergeCell ref="F3:N3"/>
    <mergeCell ref="O3:X3"/>
    <mergeCell ref="Y3:Y4"/>
    <mergeCell ref="B5:E5"/>
    <mergeCell ref="R8:S8"/>
    <mergeCell ref="R9:S9"/>
    <mergeCell ref="R52:S52"/>
    <mergeCell ref="R53:S53"/>
    <mergeCell ref="R76:S76"/>
    <mergeCell ref="R55:S55"/>
    <mergeCell ref="R56:S56"/>
    <mergeCell ref="R57:S57"/>
    <mergeCell ref="R58:S58"/>
    <mergeCell ref="R59:S59"/>
    <mergeCell ref="R60:S60"/>
    <mergeCell ref="R61:S61"/>
    <mergeCell ref="R62:S62"/>
    <mergeCell ref="R63:S63"/>
    <mergeCell ref="R64:S64"/>
    <mergeCell ref="R65:S65"/>
    <mergeCell ref="R92:S92"/>
    <mergeCell ref="R108:S108"/>
    <mergeCell ref="R109:S109"/>
    <mergeCell ref="R77:S77"/>
    <mergeCell ref="R78:S78"/>
    <mergeCell ref="R88:S88"/>
    <mergeCell ref="R89:S89"/>
    <mergeCell ref="R90:S90"/>
    <mergeCell ref="R91:S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9"/>
  <sheetViews>
    <sheetView zoomScale="50" zoomScaleNormal="50" workbookViewId="0">
      <selection sqref="A1:Z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6" width="23.28515625" customWidth="1"/>
    <col min="7" max="14" width="22.42578125" customWidth="1"/>
    <col min="15" max="15" width="25" customWidth="1"/>
    <col min="16" max="24" width="22.42578125" customWidth="1"/>
    <col min="25" max="25" width="27.5703125" customWidth="1"/>
    <col min="26" max="27" width="22.42578125" hidden="1" customWidth="1"/>
    <col min="28" max="16384" width="9.140625" hidden="1"/>
  </cols>
  <sheetData>
    <row r="1" spans="1:26" ht="27" x14ac:dyDescent="0.35">
      <c r="A1" s="220" t="s">
        <v>217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row>
    <row r="2" spans="1:26" ht="20.25" x14ac:dyDescent="0.25">
      <c r="A2" s="59"/>
      <c r="B2" s="59"/>
      <c r="C2" s="59"/>
      <c r="D2" s="59"/>
      <c r="E2" s="59"/>
      <c r="F2" s="59"/>
      <c r="G2" s="59"/>
      <c r="H2" s="59"/>
      <c r="I2" s="59"/>
      <c r="J2" s="59"/>
      <c r="K2" s="59"/>
      <c r="L2" s="59"/>
      <c r="M2" s="59"/>
      <c r="N2" s="59"/>
      <c r="O2" s="59"/>
      <c r="P2" s="59"/>
      <c r="Q2" s="59"/>
      <c r="R2" s="59"/>
      <c r="S2" s="59"/>
      <c r="T2" s="59"/>
      <c r="U2" s="59"/>
      <c r="V2" s="59"/>
      <c r="W2" s="59"/>
      <c r="X2" s="59"/>
      <c r="Y2" s="59"/>
      <c r="Z2" s="59"/>
    </row>
    <row r="3" spans="1:26" ht="20.25" x14ac:dyDescent="0.25">
      <c r="A3" s="225" t="s">
        <v>77</v>
      </c>
      <c r="B3" s="223" t="s">
        <v>78</v>
      </c>
      <c r="C3" s="225" t="s">
        <v>79</v>
      </c>
      <c r="D3" s="225" t="s">
        <v>80</v>
      </c>
      <c r="E3" s="225" t="s">
        <v>81</v>
      </c>
      <c r="F3" s="227" t="s">
        <v>82</v>
      </c>
      <c r="G3" s="228"/>
      <c r="H3" s="228"/>
      <c r="I3" s="228"/>
      <c r="J3" s="228"/>
      <c r="K3" s="228"/>
      <c r="L3" s="228"/>
      <c r="M3" s="228"/>
      <c r="N3" s="229"/>
      <c r="O3" s="227" t="s">
        <v>83</v>
      </c>
      <c r="P3" s="228"/>
      <c r="Q3" s="228"/>
      <c r="R3" s="228"/>
      <c r="S3" s="228"/>
      <c r="T3" s="228"/>
      <c r="U3" s="228"/>
      <c r="V3" s="228"/>
      <c r="W3" s="228"/>
      <c r="X3" s="229"/>
      <c r="Y3" s="250" t="s">
        <v>84</v>
      </c>
      <c r="Z3" s="59"/>
    </row>
    <row r="4" spans="1:26" ht="209.25" customHeight="1" x14ac:dyDescent="0.25">
      <c r="A4" s="226"/>
      <c r="B4" s="224"/>
      <c r="C4" s="226"/>
      <c r="D4" s="226"/>
      <c r="E4" s="226"/>
      <c r="F4" s="60" t="s">
        <v>218</v>
      </c>
      <c r="G4" s="61" t="s">
        <v>86</v>
      </c>
      <c r="H4" s="16" t="s">
        <v>32</v>
      </c>
      <c r="I4" s="16" t="s">
        <v>34</v>
      </c>
      <c r="J4" s="16" t="s">
        <v>36</v>
      </c>
      <c r="K4" s="16" t="s">
        <v>38</v>
      </c>
      <c r="L4" s="16" t="s">
        <v>40</v>
      </c>
      <c r="M4" s="16" t="s">
        <v>42</v>
      </c>
      <c r="N4" s="16" t="s">
        <v>44</v>
      </c>
      <c r="O4" s="60" t="s">
        <v>218</v>
      </c>
      <c r="P4" s="61" t="s">
        <v>86</v>
      </c>
      <c r="Q4" s="16" t="s">
        <v>32</v>
      </c>
      <c r="R4" s="16" t="s">
        <v>34</v>
      </c>
      <c r="S4" s="16" t="s">
        <v>46</v>
      </c>
      <c r="T4" s="16" t="s">
        <v>36</v>
      </c>
      <c r="U4" s="16" t="s">
        <v>38</v>
      </c>
      <c r="V4" s="16" t="s">
        <v>40</v>
      </c>
      <c r="W4" s="16" t="s">
        <v>42</v>
      </c>
      <c r="X4" s="16" t="s">
        <v>44</v>
      </c>
      <c r="Y4" s="251"/>
      <c r="Z4" s="137"/>
    </row>
    <row r="5" spans="1:26" ht="20.25" x14ac:dyDescent="0.25">
      <c r="A5" s="65" t="s">
        <v>219</v>
      </c>
      <c r="B5" s="241" t="s">
        <v>220</v>
      </c>
      <c r="C5" s="241"/>
      <c r="D5" s="241"/>
      <c r="E5" s="241"/>
      <c r="F5" s="62"/>
      <c r="G5" s="63"/>
      <c r="H5" s="63"/>
      <c r="I5" s="63"/>
      <c r="J5" s="63"/>
      <c r="K5" s="63"/>
      <c r="L5" s="63"/>
      <c r="M5" s="63"/>
      <c r="N5" s="63"/>
      <c r="O5" s="64"/>
      <c r="P5" s="27"/>
      <c r="Q5" s="27"/>
      <c r="R5" s="27"/>
      <c r="S5" s="27"/>
      <c r="T5" s="27"/>
      <c r="U5" s="27"/>
      <c r="V5" s="27"/>
      <c r="W5" s="27"/>
      <c r="X5" s="27"/>
      <c r="Y5" s="26"/>
      <c r="Z5" s="59"/>
    </row>
    <row r="6" spans="1:26" ht="20.25" x14ac:dyDescent="0.25">
      <c r="A6" s="242" t="s">
        <v>221</v>
      </c>
      <c r="B6" s="243"/>
      <c r="C6" s="243"/>
      <c r="D6" s="243"/>
      <c r="E6" s="243"/>
      <c r="F6" s="67"/>
      <c r="G6" s="16"/>
      <c r="H6" s="16"/>
      <c r="I6" s="16"/>
      <c r="J6" s="16"/>
      <c r="K6" s="16"/>
      <c r="L6" s="16"/>
      <c r="M6" s="16"/>
      <c r="N6" s="16"/>
      <c r="O6" s="26"/>
      <c r="P6" s="27"/>
      <c r="Q6" s="27"/>
      <c r="R6" s="27"/>
      <c r="S6" s="27"/>
      <c r="T6" s="27"/>
      <c r="U6" s="27"/>
      <c r="V6" s="27"/>
      <c r="W6" s="27"/>
      <c r="X6" s="27"/>
      <c r="Y6" s="26"/>
      <c r="Z6" s="59"/>
    </row>
    <row r="7" spans="1:26" ht="20.25" x14ac:dyDescent="0.25">
      <c r="A7" s="242" t="s">
        <v>222</v>
      </c>
      <c r="B7" s="243"/>
      <c r="C7" s="243"/>
      <c r="D7" s="243"/>
      <c r="E7" s="243"/>
      <c r="F7" s="67"/>
      <c r="G7" s="16"/>
      <c r="H7" s="16"/>
      <c r="I7" s="16"/>
      <c r="J7" s="16"/>
      <c r="K7" s="16"/>
      <c r="L7" s="16"/>
      <c r="M7" s="16"/>
      <c r="N7" s="16"/>
      <c r="O7" s="26"/>
      <c r="P7" s="27"/>
      <c r="Q7" s="27"/>
      <c r="R7" s="27"/>
      <c r="S7" s="27"/>
      <c r="T7" s="27"/>
      <c r="U7" s="27"/>
      <c r="V7" s="27"/>
      <c r="W7" s="27"/>
      <c r="X7" s="27"/>
      <c r="Y7" s="26"/>
      <c r="Z7" s="59"/>
    </row>
    <row r="8" spans="1:26" s="7" customFormat="1" ht="60.75" x14ac:dyDescent="0.25">
      <c r="A8" s="65" t="s">
        <v>223</v>
      </c>
      <c r="B8" s="32" t="s">
        <v>1275</v>
      </c>
      <c r="C8" s="66" t="s">
        <v>194</v>
      </c>
      <c r="D8" s="66" t="s">
        <v>158</v>
      </c>
      <c r="E8" s="66" t="s">
        <v>195</v>
      </c>
      <c r="F8" s="38">
        <v>79.5</v>
      </c>
      <c r="G8" s="39">
        <v>91.17647058823529</v>
      </c>
      <c r="H8" s="39">
        <v>74.324324324324323</v>
      </c>
      <c r="I8" s="39">
        <v>72</v>
      </c>
      <c r="J8" s="39">
        <v>46.511627906976742</v>
      </c>
      <c r="K8" s="39">
        <v>69.253731343283576</v>
      </c>
      <c r="L8" s="39">
        <v>84.615384615384613</v>
      </c>
      <c r="M8" s="39">
        <v>92.417061611374407</v>
      </c>
      <c r="N8" s="39">
        <v>75</v>
      </c>
      <c r="O8" s="38">
        <v>77.53</v>
      </c>
      <c r="P8" s="39">
        <v>84.16</v>
      </c>
      <c r="Q8" s="39">
        <v>75.17</v>
      </c>
      <c r="R8" s="39">
        <v>74.03</v>
      </c>
      <c r="S8" s="39">
        <v>77.78</v>
      </c>
      <c r="T8" s="39">
        <v>66.28</v>
      </c>
      <c r="U8" s="39">
        <v>72.87</v>
      </c>
      <c r="V8" s="39">
        <v>81.819999999999993</v>
      </c>
      <c r="W8" s="39">
        <v>72.989999999999995</v>
      </c>
      <c r="X8" s="39">
        <v>90</v>
      </c>
      <c r="Y8" s="24">
        <f>ROUND(1065/1582*100,2)</f>
        <v>67.319999999999993</v>
      </c>
      <c r="Z8" s="59"/>
    </row>
    <row r="9" spans="1:26" ht="81" x14ac:dyDescent="0.25">
      <c r="A9" s="65" t="s">
        <v>224</v>
      </c>
      <c r="B9" s="66" t="s">
        <v>225</v>
      </c>
      <c r="C9" s="66" t="s">
        <v>91</v>
      </c>
      <c r="D9" s="66" t="s">
        <v>92</v>
      </c>
      <c r="E9" s="66" t="s">
        <v>93</v>
      </c>
      <c r="F9" s="42">
        <v>240724395</v>
      </c>
      <c r="G9" s="68">
        <v>101159940</v>
      </c>
      <c r="H9" s="68">
        <v>21021072</v>
      </c>
      <c r="I9" s="68">
        <v>17306846</v>
      </c>
      <c r="J9" s="68">
        <v>6474383</v>
      </c>
      <c r="K9" s="68">
        <v>39291596</v>
      </c>
      <c r="L9" s="68">
        <v>18683891</v>
      </c>
      <c r="M9" s="68">
        <v>27905971</v>
      </c>
      <c r="N9" s="68">
        <v>8880696</v>
      </c>
      <c r="O9" s="42">
        <v>222992077</v>
      </c>
      <c r="P9" s="68">
        <v>96690849</v>
      </c>
      <c r="Q9" s="68">
        <v>20729246</v>
      </c>
      <c r="R9" s="244">
        <v>14879807</v>
      </c>
      <c r="S9" s="245"/>
      <c r="T9" s="68">
        <v>5982465</v>
      </c>
      <c r="U9" s="68">
        <v>34890256</v>
      </c>
      <c r="V9" s="68">
        <v>16604664</v>
      </c>
      <c r="W9" s="68">
        <v>24798178</v>
      </c>
      <c r="X9" s="68">
        <v>8416612</v>
      </c>
      <c r="Y9" s="42">
        <v>224587729</v>
      </c>
      <c r="Z9" s="59"/>
    </row>
    <row r="10" spans="1:26" ht="40.5" x14ac:dyDescent="0.25">
      <c r="A10" s="65" t="s">
        <v>226</v>
      </c>
      <c r="B10" s="66" t="s">
        <v>227</v>
      </c>
      <c r="C10" s="66" t="s">
        <v>91</v>
      </c>
      <c r="D10" s="66" t="s">
        <v>185</v>
      </c>
      <c r="E10" s="66" t="s">
        <v>106</v>
      </c>
      <c r="F10" s="26">
        <f>F9/Справочно!E$5*1000</f>
        <v>2053.4297669083298</v>
      </c>
      <c r="G10" s="27">
        <f>G9/Справочно!F$5*1000</f>
        <v>3128.5470843677426</v>
      </c>
      <c r="H10" s="27">
        <f>H9/Справочно!G$5*1000</f>
        <v>1850.3718776126807</v>
      </c>
      <c r="I10" s="27">
        <f>I9/Справочно!H$5*1000</f>
        <v>1311.1618465553495</v>
      </c>
      <c r="J10" s="27">
        <f>J9/Справочно!I$5*1000</f>
        <v>906.71524789436455</v>
      </c>
      <c r="K10" s="27">
        <f>K9/Справочно!J$5*1000</f>
        <v>1660.2699922888685</v>
      </c>
      <c r="L10" s="27">
        <f>L9/Справочно!K$5*1000</f>
        <v>1939.7113152044085</v>
      </c>
      <c r="M10" s="27">
        <f>M9/Справочно!L$5*1000</f>
        <v>1855.178460229529</v>
      </c>
      <c r="N10" s="27">
        <f>N9/Справочно!M$5*1000</f>
        <v>1829.1622228511192</v>
      </c>
      <c r="O10" s="26">
        <f>O9/Справочно!N$5*1000</f>
        <v>1897.3165817186016</v>
      </c>
      <c r="P10" s="27">
        <f>P9/Справочно!O$5*1000</f>
        <v>2984.3823632792028</v>
      </c>
      <c r="Q10" s="27">
        <f>Q9/Справочно!P$5*1000</f>
        <v>1821.1476581895147</v>
      </c>
      <c r="R10" s="210">
        <f>R9/(Справочно!Q$5+Справочно!R$5)*1000</f>
        <v>1126.6789759960504</v>
      </c>
      <c r="S10" s="211"/>
      <c r="T10" s="27">
        <f>T9/Справочно!S$5*1000</f>
        <v>843.08470609324445</v>
      </c>
      <c r="U10" s="27">
        <f>U9/Справочно!T$5*1000</f>
        <v>1466.2459956943367</v>
      </c>
      <c r="V10" s="27">
        <f>V9/Справочно!U$5*1000</f>
        <v>1720.1479657608522</v>
      </c>
      <c r="W10" s="27">
        <f>W9/Справочно!V$5*1000</f>
        <v>1641.0405967685538</v>
      </c>
      <c r="X10" s="27">
        <f>X9/Справочно!W$5*1000</f>
        <v>1722.5500318759102</v>
      </c>
      <c r="Y10" s="26">
        <f>(Y9/Справочно!X5)*1000</f>
        <v>1904.7497036981295</v>
      </c>
      <c r="Z10" s="59"/>
    </row>
    <row r="11" spans="1:26" ht="40.5" x14ac:dyDescent="0.25">
      <c r="A11" s="65" t="s">
        <v>228</v>
      </c>
      <c r="B11" s="32" t="s">
        <v>1276</v>
      </c>
      <c r="C11" s="66" t="s">
        <v>194</v>
      </c>
      <c r="D11" s="66" t="s">
        <v>158</v>
      </c>
      <c r="E11" s="66" t="s">
        <v>195</v>
      </c>
      <c r="F11" s="73">
        <v>45.25</v>
      </c>
      <c r="G11" s="134">
        <v>56.561085972850677</v>
      </c>
      <c r="H11" s="39">
        <v>43.918918918918919</v>
      </c>
      <c r="I11" s="134">
        <v>36</v>
      </c>
      <c r="J11" s="39">
        <v>12.790697674418606</v>
      </c>
      <c r="K11" s="134">
        <v>36.119402985074629</v>
      </c>
      <c r="L11" s="134">
        <v>50.349650349650354</v>
      </c>
      <c r="M11" s="134">
        <v>53.080568720379148</v>
      </c>
      <c r="N11" s="39">
        <v>50</v>
      </c>
      <c r="O11" s="38">
        <v>32.35</v>
      </c>
      <c r="P11" s="39">
        <v>27.15</v>
      </c>
      <c r="Q11" s="39">
        <v>42.28</v>
      </c>
      <c r="R11" s="39">
        <v>44.81</v>
      </c>
      <c r="S11" s="39">
        <v>33.33</v>
      </c>
      <c r="T11" s="39">
        <v>23.26</v>
      </c>
      <c r="U11" s="39">
        <v>21.14</v>
      </c>
      <c r="V11" s="39">
        <v>46.85</v>
      </c>
      <c r="W11" s="39">
        <v>33.65</v>
      </c>
      <c r="X11" s="39">
        <v>46.67</v>
      </c>
      <c r="Y11" s="52">
        <f>ROUND(328/1582*100,2)</f>
        <v>20.73</v>
      </c>
      <c r="Z11" s="59"/>
    </row>
    <row r="12" spans="1:26" ht="81" x14ac:dyDescent="0.25">
      <c r="A12" s="89" t="s">
        <v>229</v>
      </c>
      <c r="B12" s="29" t="s">
        <v>230</v>
      </c>
      <c r="C12" s="66" t="s">
        <v>91</v>
      </c>
      <c r="D12" s="66" t="s">
        <v>92</v>
      </c>
      <c r="E12" s="66" t="s">
        <v>93</v>
      </c>
      <c r="F12" s="42">
        <v>190021591</v>
      </c>
      <c r="G12" s="68">
        <v>71789171</v>
      </c>
      <c r="H12" s="68">
        <v>18060717</v>
      </c>
      <c r="I12" s="68">
        <v>14875001</v>
      </c>
      <c r="J12" s="68">
        <v>6037444</v>
      </c>
      <c r="K12" s="68">
        <v>32256183</v>
      </c>
      <c r="L12" s="68">
        <v>14301251</v>
      </c>
      <c r="M12" s="68">
        <v>25027439</v>
      </c>
      <c r="N12" s="68">
        <v>7674385</v>
      </c>
      <c r="O12" s="42">
        <v>161229566</v>
      </c>
      <c r="P12" s="68">
        <v>58151724</v>
      </c>
      <c r="Q12" s="68">
        <v>17795619</v>
      </c>
      <c r="R12" s="246">
        <v>12232628</v>
      </c>
      <c r="S12" s="247"/>
      <c r="T12" s="68">
        <v>5513396</v>
      </c>
      <c r="U12" s="68">
        <v>27178321</v>
      </c>
      <c r="V12" s="68">
        <v>12002362</v>
      </c>
      <c r="W12" s="68">
        <v>21205157</v>
      </c>
      <c r="X12" s="68">
        <v>7150359</v>
      </c>
      <c r="Y12" s="26">
        <v>124420982</v>
      </c>
      <c r="Z12" s="59"/>
    </row>
    <row r="13" spans="1:26" ht="20.25" x14ac:dyDescent="0.25">
      <c r="A13" s="89" t="s">
        <v>231</v>
      </c>
      <c r="B13" s="55" t="s">
        <v>232</v>
      </c>
      <c r="C13" s="66" t="s">
        <v>91</v>
      </c>
      <c r="D13" s="66" t="s">
        <v>92</v>
      </c>
      <c r="E13" s="66" t="s">
        <v>93</v>
      </c>
      <c r="F13" s="185">
        <v>164040815</v>
      </c>
      <c r="G13" s="186">
        <v>59992135</v>
      </c>
      <c r="H13" s="186">
        <v>16584329</v>
      </c>
      <c r="I13" s="186">
        <v>13701379</v>
      </c>
      <c r="J13" s="186">
        <v>5281258</v>
      </c>
      <c r="K13" s="186">
        <v>28540195</v>
      </c>
      <c r="L13" s="186">
        <v>10718972</v>
      </c>
      <c r="M13" s="186">
        <v>22506260</v>
      </c>
      <c r="N13" s="186">
        <v>6716287</v>
      </c>
      <c r="O13" s="187">
        <v>138358454</v>
      </c>
      <c r="P13" s="188">
        <v>50849176</v>
      </c>
      <c r="Q13" s="188">
        <v>16273974</v>
      </c>
      <c r="R13" s="246">
        <v>10786165</v>
      </c>
      <c r="S13" s="247"/>
      <c r="T13" s="188">
        <v>4722826</v>
      </c>
      <c r="U13" s="188">
        <v>23057967</v>
      </c>
      <c r="V13" s="188">
        <v>8408910</v>
      </c>
      <c r="W13" s="188">
        <v>18079439</v>
      </c>
      <c r="X13" s="188">
        <v>6179997</v>
      </c>
      <c r="Y13" s="78">
        <v>82745869</v>
      </c>
      <c r="Z13" s="59"/>
    </row>
    <row r="14" spans="1:26" ht="40.5" x14ac:dyDescent="0.25">
      <c r="A14" s="89" t="s">
        <v>233</v>
      </c>
      <c r="B14" s="55" t="s">
        <v>234</v>
      </c>
      <c r="C14" s="66" t="s">
        <v>91</v>
      </c>
      <c r="D14" s="66" t="s">
        <v>92</v>
      </c>
      <c r="E14" s="66" t="s">
        <v>93</v>
      </c>
      <c r="F14" s="185">
        <v>144411790</v>
      </c>
      <c r="G14" s="186">
        <v>46837621</v>
      </c>
      <c r="H14" s="186">
        <v>14432618</v>
      </c>
      <c r="I14" s="186">
        <v>13015147</v>
      </c>
      <c r="J14" s="186">
        <v>5251961</v>
      </c>
      <c r="K14" s="186">
        <v>26653737</v>
      </c>
      <c r="L14" s="186">
        <v>9997929</v>
      </c>
      <c r="M14" s="186">
        <v>21868044</v>
      </c>
      <c r="N14" s="186">
        <v>6354733</v>
      </c>
      <c r="O14" s="189">
        <v>118445447</v>
      </c>
      <c r="P14" s="190">
        <v>41152618</v>
      </c>
      <c r="Q14" s="190">
        <v>12361623</v>
      </c>
      <c r="R14" s="214">
        <v>10005600</v>
      </c>
      <c r="S14" s="215"/>
      <c r="T14" s="190">
        <v>4682406</v>
      </c>
      <c r="U14" s="190">
        <v>21104671</v>
      </c>
      <c r="V14" s="190">
        <v>8101583</v>
      </c>
      <c r="W14" s="190">
        <v>15223402</v>
      </c>
      <c r="X14" s="190">
        <v>5813544</v>
      </c>
      <c r="Y14" s="78">
        <v>65164614</v>
      </c>
      <c r="Z14" s="59"/>
    </row>
    <row r="15" spans="1:26" ht="121.5" x14ac:dyDescent="0.25">
      <c r="A15" s="89" t="s">
        <v>235</v>
      </c>
      <c r="B15" s="29" t="s">
        <v>236</v>
      </c>
      <c r="C15" s="66" t="s">
        <v>91</v>
      </c>
      <c r="D15" s="66" t="s">
        <v>158</v>
      </c>
      <c r="E15" s="66" t="s">
        <v>93</v>
      </c>
      <c r="F15" s="44">
        <f>(F12/'1 раздел'!F88)*100</f>
        <v>22.338695551506333</v>
      </c>
      <c r="G15" s="72">
        <f>(G12/'1 раздел'!G88)*100</f>
        <v>19.122386744778467</v>
      </c>
      <c r="H15" s="72">
        <f>(H12/'1 раздел'!H88)*100</f>
        <v>27.268195793092069</v>
      </c>
      <c r="I15" s="72">
        <f>(I12/'1 раздел'!I88)*100</f>
        <v>24.215153553935348</v>
      </c>
      <c r="J15" s="72">
        <f>(J12/'1 раздел'!J88)*100</f>
        <v>27.584962243318117</v>
      </c>
      <c r="K15" s="72">
        <f>(K12/'1 раздел'!K88)*100</f>
        <v>23.058211481415842</v>
      </c>
      <c r="L15" s="72">
        <f>(L12/'1 раздел'!L88)*100</f>
        <v>23.908420703583332</v>
      </c>
      <c r="M15" s="72">
        <f>(M12/'1 раздел'!M88)*100</f>
        <v>26.455772394581828</v>
      </c>
      <c r="N15" s="72">
        <f>(N12/'1 раздел'!N88)*100</f>
        <v>24.470104064467233</v>
      </c>
      <c r="O15" s="44">
        <f>(O12/'1 раздел'!O88)*100</f>
        <v>19.966340026016596</v>
      </c>
      <c r="P15" s="72">
        <f>(P12/'1 раздел'!P88)*100</f>
        <v>16.854739305519768</v>
      </c>
      <c r="Q15" s="72">
        <f>(Q12/'1 раздел'!Q88)*100</f>
        <v>27.705850422009494</v>
      </c>
      <c r="R15" s="248">
        <f>(R12/'1 раздел'!R88)*100</f>
        <v>20.450485416636852</v>
      </c>
      <c r="S15" s="249" t="e">
        <f>(S12/'[1]1 раздел'!S82)*100</f>
        <v>#DIV/0!</v>
      </c>
      <c r="T15" s="72">
        <f>(T12/'1 раздел'!T88)*100</f>
        <v>26.194545597423168</v>
      </c>
      <c r="U15" s="72">
        <f>(U12/'1 раздел'!U88)*100</f>
        <v>19.798363862079459</v>
      </c>
      <c r="V15" s="72">
        <f>(V12/'1 раздел'!V88)*100</f>
        <v>20.441601229088715</v>
      </c>
      <c r="W15" s="72">
        <f>(W12/'1 раздел'!W88)*100</f>
        <v>23.162735686600335</v>
      </c>
      <c r="X15" s="72">
        <f>(X12/'1 раздел'!X88)*100</f>
        <v>23.949478716363011</v>
      </c>
      <c r="Y15" s="44">
        <f>(Y12/'1 раздел'!Y88)*100</f>
        <v>16.212226866608226</v>
      </c>
      <c r="Z15" s="59"/>
    </row>
    <row r="16" spans="1:26" ht="20.25" x14ac:dyDescent="0.25">
      <c r="A16" s="242" t="s">
        <v>237</v>
      </c>
      <c r="B16" s="243"/>
      <c r="C16" s="243"/>
      <c r="D16" s="243"/>
      <c r="E16" s="243"/>
      <c r="F16" s="24"/>
      <c r="G16" s="66"/>
      <c r="H16" s="66"/>
      <c r="I16" s="66"/>
      <c r="J16" s="66"/>
      <c r="K16" s="66"/>
      <c r="L16" s="66"/>
      <c r="M16" s="66"/>
      <c r="N16" s="66"/>
      <c r="O16" s="26"/>
      <c r="P16" s="27"/>
      <c r="Q16" s="27"/>
      <c r="R16" s="27"/>
      <c r="S16" s="27"/>
      <c r="T16" s="27"/>
      <c r="U16" s="27"/>
      <c r="V16" s="27"/>
      <c r="W16" s="27"/>
      <c r="X16" s="27"/>
      <c r="Y16" s="26"/>
      <c r="Z16" s="59"/>
    </row>
    <row r="17" spans="1:26" ht="20.25" x14ac:dyDescent="0.25">
      <c r="A17" s="242" t="s">
        <v>238</v>
      </c>
      <c r="B17" s="243"/>
      <c r="C17" s="243"/>
      <c r="D17" s="243"/>
      <c r="E17" s="243"/>
      <c r="F17" s="24"/>
      <c r="G17" s="66"/>
      <c r="H17" s="66"/>
      <c r="I17" s="66"/>
      <c r="J17" s="66"/>
      <c r="K17" s="66"/>
      <c r="L17" s="66"/>
      <c r="M17" s="66"/>
      <c r="N17" s="66"/>
      <c r="O17" s="26"/>
      <c r="P17" s="27"/>
      <c r="Q17" s="27"/>
      <c r="R17" s="27"/>
      <c r="S17" s="27"/>
      <c r="T17" s="27"/>
      <c r="U17" s="27"/>
      <c r="V17" s="27"/>
      <c r="W17" s="27"/>
      <c r="X17" s="27"/>
      <c r="Y17" s="26"/>
      <c r="Z17" s="59"/>
    </row>
    <row r="18" spans="1:26" ht="40.5" x14ac:dyDescent="0.25">
      <c r="A18" s="29" t="s">
        <v>239</v>
      </c>
      <c r="B18" s="29" t="s">
        <v>240</v>
      </c>
      <c r="C18" s="66" t="s">
        <v>91</v>
      </c>
      <c r="D18" s="66" t="s">
        <v>92</v>
      </c>
      <c r="E18" s="66" t="s">
        <v>93</v>
      </c>
      <c r="F18" s="26">
        <f>F19+F22+F23</f>
        <v>1185121</v>
      </c>
      <c r="G18" s="31">
        <f t="shared" ref="G18:N18" si="0">G19+G22+G23</f>
        <v>121424</v>
      </c>
      <c r="H18" s="31">
        <f t="shared" si="0"/>
        <v>173624</v>
      </c>
      <c r="I18" s="31">
        <f t="shared" si="0"/>
        <v>154267</v>
      </c>
      <c r="J18" s="31">
        <f t="shared" si="0"/>
        <v>14079</v>
      </c>
      <c r="K18" s="31">
        <f t="shared" si="0"/>
        <v>255327</v>
      </c>
      <c r="L18" s="31">
        <f t="shared" si="0"/>
        <v>94845</v>
      </c>
      <c r="M18" s="31">
        <f t="shared" si="0"/>
        <v>280588</v>
      </c>
      <c r="N18" s="31">
        <f t="shared" si="0"/>
        <v>90967</v>
      </c>
      <c r="O18" s="24" t="s">
        <v>96</v>
      </c>
      <c r="P18" s="66" t="s">
        <v>96</v>
      </c>
      <c r="Q18" s="66" t="s">
        <v>96</v>
      </c>
      <c r="R18" s="66" t="s">
        <v>96</v>
      </c>
      <c r="S18" s="66" t="s">
        <v>96</v>
      </c>
      <c r="T18" s="66" t="s">
        <v>96</v>
      </c>
      <c r="U18" s="66" t="s">
        <v>96</v>
      </c>
      <c r="V18" s="66" t="s">
        <v>96</v>
      </c>
      <c r="W18" s="66" t="s">
        <v>96</v>
      </c>
      <c r="X18" s="66" t="s">
        <v>96</v>
      </c>
      <c r="Y18" s="24" t="s">
        <v>96</v>
      </c>
      <c r="Z18" s="59"/>
    </row>
    <row r="19" spans="1:26" ht="60.75" x14ac:dyDescent="0.25">
      <c r="A19" s="29" t="s">
        <v>241</v>
      </c>
      <c r="B19" s="55" t="s">
        <v>242</v>
      </c>
      <c r="C19" s="66" t="s">
        <v>91</v>
      </c>
      <c r="D19" s="66" t="s">
        <v>92</v>
      </c>
      <c r="E19" s="66" t="s">
        <v>93</v>
      </c>
      <c r="F19" s="26">
        <v>2018</v>
      </c>
      <c r="G19" s="31">
        <v>1810</v>
      </c>
      <c r="H19" s="31">
        <v>47</v>
      </c>
      <c r="I19" s="31">
        <v>45</v>
      </c>
      <c r="J19" s="31">
        <v>1</v>
      </c>
      <c r="K19" s="31">
        <v>39</v>
      </c>
      <c r="L19" s="31">
        <v>6</v>
      </c>
      <c r="M19" s="31">
        <v>57</v>
      </c>
      <c r="N19" s="31">
        <v>13</v>
      </c>
      <c r="O19" s="24" t="s">
        <v>96</v>
      </c>
      <c r="P19" s="66" t="s">
        <v>96</v>
      </c>
      <c r="Q19" s="66" t="s">
        <v>96</v>
      </c>
      <c r="R19" s="66" t="s">
        <v>96</v>
      </c>
      <c r="S19" s="66" t="s">
        <v>96</v>
      </c>
      <c r="T19" s="66" t="s">
        <v>96</v>
      </c>
      <c r="U19" s="66" t="s">
        <v>96</v>
      </c>
      <c r="V19" s="66" t="s">
        <v>96</v>
      </c>
      <c r="W19" s="66" t="s">
        <v>96</v>
      </c>
      <c r="X19" s="66" t="s">
        <v>96</v>
      </c>
      <c r="Y19" s="24" t="s">
        <v>96</v>
      </c>
      <c r="Z19" s="59"/>
    </row>
    <row r="20" spans="1:26" ht="60.75" x14ac:dyDescent="0.25">
      <c r="A20" s="89" t="s">
        <v>243</v>
      </c>
      <c r="B20" s="55" t="s">
        <v>244</v>
      </c>
      <c r="C20" s="66" t="s">
        <v>91</v>
      </c>
      <c r="D20" s="66" t="s">
        <v>92</v>
      </c>
      <c r="E20" s="66" t="s">
        <v>93</v>
      </c>
      <c r="F20" s="26">
        <v>766</v>
      </c>
      <c r="G20" s="31">
        <v>766</v>
      </c>
      <c r="H20" s="31">
        <v>0</v>
      </c>
      <c r="I20" s="31">
        <v>0</v>
      </c>
      <c r="J20" s="31">
        <v>0</v>
      </c>
      <c r="K20" s="31">
        <v>0</v>
      </c>
      <c r="L20" s="31">
        <v>0</v>
      </c>
      <c r="M20" s="31">
        <v>0</v>
      </c>
      <c r="N20" s="31">
        <v>0</v>
      </c>
      <c r="O20" s="24" t="s">
        <v>96</v>
      </c>
      <c r="P20" s="66" t="s">
        <v>96</v>
      </c>
      <c r="Q20" s="66" t="s">
        <v>96</v>
      </c>
      <c r="R20" s="66" t="s">
        <v>96</v>
      </c>
      <c r="S20" s="66" t="s">
        <v>96</v>
      </c>
      <c r="T20" s="66" t="s">
        <v>96</v>
      </c>
      <c r="U20" s="66" t="s">
        <v>96</v>
      </c>
      <c r="V20" s="66" t="s">
        <v>96</v>
      </c>
      <c r="W20" s="66" t="s">
        <v>96</v>
      </c>
      <c r="X20" s="66" t="s">
        <v>96</v>
      </c>
      <c r="Y20" s="24" t="s">
        <v>96</v>
      </c>
      <c r="Z20" s="59"/>
    </row>
    <row r="21" spans="1:26" ht="60.75" x14ac:dyDescent="0.25">
      <c r="A21" s="89" t="s">
        <v>245</v>
      </c>
      <c r="B21" s="55" t="s">
        <v>246</v>
      </c>
      <c r="C21" s="66" t="s">
        <v>91</v>
      </c>
      <c r="D21" s="66" t="s">
        <v>92</v>
      </c>
      <c r="E21" s="66" t="s">
        <v>93</v>
      </c>
      <c r="F21" s="26">
        <v>1252</v>
      </c>
      <c r="G21" s="31">
        <v>1044</v>
      </c>
      <c r="H21" s="31">
        <v>47</v>
      </c>
      <c r="I21" s="31">
        <v>45</v>
      </c>
      <c r="J21" s="31">
        <v>1</v>
      </c>
      <c r="K21" s="31">
        <v>39</v>
      </c>
      <c r="L21" s="31">
        <v>6</v>
      </c>
      <c r="M21" s="31">
        <v>57</v>
      </c>
      <c r="N21" s="31">
        <v>13</v>
      </c>
      <c r="O21" s="24" t="s">
        <v>96</v>
      </c>
      <c r="P21" s="66" t="s">
        <v>96</v>
      </c>
      <c r="Q21" s="66" t="s">
        <v>96</v>
      </c>
      <c r="R21" s="66" t="s">
        <v>96</v>
      </c>
      <c r="S21" s="66" t="s">
        <v>96</v>
      </c>
      <c r="T21" s="66" t="s">
        <v>96</v>
      </c>
      <c r="U21" s="66" t="s">
        <v>96</v>
      </c>
      <c r="V21" s="66" t="s">
        <v>96</v>
      </c>
      <c r="W21" s="66" t="s">
        <v>96</v>
      </c>
      <c r="X21" s="66" t="s">
        <v>96</v>
      </c>
      <c r="Y21" s="24" t="s">
        <v>96</v>
      </c>
      <c r="Z21" s="59"/>
    </row>
    <row r="22" spans="1:26" ht="40.5" x14ac:dyDescent="0.25">
      <c r="A22" s="89" t="s">
        <v>247</v>
      </c>
      <c r="B22" s="55" t="s">
        <v>248</v>
      </c>
      <c r="C22" s="66" t="s">
        <v>91</v>
      </c>
      <c r="D22" s="66" t="s">
        <v>92</v>
      </c>
      <c r="E22" s="66" t="s">
        <v>93</v>
      </c>
      <c r="F22" s="26">
        <v>976990</v>
      </c>
      <c r="G22" s="31">
        <v>78907</v>
      </c>
      <c r="H22" s="31">
        <v>162640</v>
      </c>
      <c r="I22" s="31">
        <v>121796</v>
      </c>
      <c r="J22" s="31">
        <v>13505</v>
      </c>
      <c r="K22" s="31">
        <v>229295</v>
      </c>
      <c r="L22" s="31">
        <v>78704</v>
      </c>
      <c r="M22" s="31">
        <v>237120</v>
      </c>
      <c r="N22" s="31">
        <v>55023</v>
      </c>
      <c r="O22" s="26">
        <v>1133507</v>
      </c>
      <c r="P22" s="27" t="s">
        <v>96</v>
      </c>
      <c r="Q22" s="27" t="s">
        <v>96</v>
      </c>
      <c r="R22" s="27" t="s">
        <v>96</v>
      </c>
      <c r="S22" s="27" t="s">
        <v>96</v>
      </c>
      <c r="T22" s="27" t="s">
        <v>96</v>
      </c>
      <c r="U22" s="27" t="s">
        <v>96</v>
      </c>
      <c r="V22" s="27" t="s">
        <v>96</v>
      </c>
      <c r="W22" s="27" t="s">
        <v>96</v>
      </c>
      <c r="X22" s="27" t="s">
        <v>96</v>
      </c>
      <c r="Y22" s="26">
        <v>1271571</v>
      </c>
      <c r="Z22" s="59"/>
    </row>
    <row r="23" spans="1:26" ht="20.25" x14ac:dyDescent="0.25">
      <c r="A23" s="89" t="s">
        <v>249</v>
      </c>
      <c r="B23" s="55" t="s">
        <v>250</v>
      </c>
      <c r="C23" s="66" t="s">
        <v>91</v>
      </c>
      <c r="D23" s="66" t="s">
        <v>92</v>
      </c>
      <c r="E23" s="66" t="s">
        <v>93</v>
      </c>
      <c r="F23" s="26">
        <v>206113</v>
      </c>
      <c r="G23" s="31">
        <v>40707</v>
      </c>
      <c r="H23" s="31">
        <v>10937</v>
      </c>
      <c r="I23" s="31">
        <v>32426</v>
      </c>
      <c r="J23" s="31">
        <v>573</v>
      </c>
      <c r="K23" s="31">
        <v>25993</v>
      </c>
      <c r="L23" s="31">
        <v>16135</v>
      </c>
      <c r="M23" s="31">
        <v>43411</v>
      </c>
      <c r="N23" s="31">
        <v>35931</v>
      </c>
      <c r="O23" s="24" t="s">
        <v>96</v>
      </c>
      <c r="P23" s="66" t="s">
        <v>96</v>
      </c>
      <c r="Q23" s="66" t="s">
        <v>96</v>
      </c>
      <c r="R23" s="66" t="s">
        <v>96</v>
      </c>
      <c r="S23" s="66" t="s">
        <v>96</v>
      </c>
      <c r="T23" s="66" t="s">
        <v>96</v>
      </c>
      <c r="U23" s="66" t="s">
        <v>96</v>
      </c>
      <c r="V23" s="66" t="s">
        <v>96</v>
      </c>
      <c r="W23" s="66" t="s">
        <v>96</v>
      </c>
      <c r="X23" s="66" t="s">
        <v>96</v>
      </c>
      <c r="Y23" s="24" t="s">
        <v>96</v>
      </c>
      <c r="Z23" s="59"/>
    </row>
    <row r="24" spans="1:26" ht="40.5" x14ac:dyDescent="0.25">
      <c r="A24" s="65" t="s">
        <v>251</v>
      </c>
      <c r="B24" s="66" t="s">
        <v>252</v>
      </c>
      <c r="C24" s="66" t="s">
        <v>91</v>
      </c>
      <c r="D24" s="29" t="s">
        <v>92</v>
      </c>
      <c r="E24" s="66" t="s">
        <v>93</v>
      </c>
      <c r="F24" s="26">
        <v>241783</v>
      </c>
      <c r="G24" s="31">
        <v>20192</v>
      </c>
      <c r="H24" s="31">
        <v>21162</v>
      </c>
      <c r="I24" s="31">
        <v>39111</v>
      </c>
      <c r="J24" s="31">
        <v>2625</v>
      </c>
      <c r="K24" s="31">
        <v>32542</v>
      </c>
      <c r="L24" s="31">
        <v>50249</v>
      </c>
      <c r="M24" s="31">
        <v>42824</v>
      </c>
      <c r="N24" s="31">
        <v>33078</v>
      </c>
      <c r="O24" s="38" t="s">
        <v>96</v>
      </c>
      <c r="P24" s="39" t="s">
        <v>96</v>
      </c>
      <c r="Q24" s="39" t="s">
        <v>96</v>
      </c>
      <c r="R24" s="39" t="s">
        <v>96</v>
      </c>
      <c r="S24" s="39" t="s">
        <v>96</v>
      </c>
      <c r="T24" s="39" t="s">
        <v>96</v>
      </c>
      <c r="U24" s="39" t="s">
        <v>96</v>
      </c>
      <c r="V24" s="39" t="s">
        <v>96</v>
      </c>
      <c r="W24" s="39" t="s">
        <v>96</v>
      </c>
      <c r="X24" s="39" t="s">
        <v>96</v>
      </c>
      <c r="Y24" s="38" t="s">
        <v>96</v>
      </c>
      <c r="Z24" s="59"/>
    </row>
    <row r="25" spans="1:26" ht="60.75" x14ac:dyDescent="0.25">
      <c r="A25" s="191" t="s">
        <v>876</v>
      </c>
      <c r="B25" s="192" t="s">
        <v>872</v>
      </c>
      <c r="C25" s="29" t="s">
        <v>91</v>
      </c>
      <c r="D25" s="29" t="s">
        <v>92</v>
      </c>
      <c r="E25" s="29" t="s">
        <v>93</v>
      </c>
      <c r="F25" s="26">
        <v>186517</v>
      </c>
      <c r="G25" s="51" t="s">
        <v>96</v>
      </c>
      <c r="H25" s="51" t="s">
        <v>96</v>
      </c>
      <c r="I25" s="51" t="s">
        <v>96</v>
      </c>
      <c r="J25" s="51" t="s">
        <v>96</v>
      </c>
      <c r="K25" s="51" t="s">
        <v>96</v>
      </c>
      <c r="L25" s="51" t="s">
        <v>96</v>
      </c>
      <c r="M25" s="51" t="s">
        <v>96</v>
      </c>
      <c r="N25" s="51" t="s">
        <v>96</v>
      </c>
      <c r="O25" s="26">
        <v>84355</v>
      </c>
      <c r="P25" s="39" t="s">
        <v>96</v>
      </c>
      <c r="Q25" s="39" t="s">
        <v>96</v>
      </c>
      <c r="R25" s="39" t="s">
        <v>96</v>
      </c>
      <c r="S25" s="39" t="s">
        <v>96</v>
      </c>
      <c r="T25" s="39" t="s">
        <v>96</v>
      </c>
      <c r="U25" s="39" t="s">
        <v>96</v>
      </c>
      <c r="V25" s="39" t="s">
        <v>96</v>
      </c>
      <c r="W25" s="39" t="s">
        <v>96</v>
      </c>
      <c r="X25" s="39" t="s">
        <v>96</v>
      </c>
      <c r="Y25" s="38" t="s">
        <v>159</v>
      </c>
      <c r="Z25" s="59"/>
    </row>
    <row r="26" spans="1:26" ht="60.75" customHeight="1" x14ac:dyDescent="0.25">
      <c r="A26" s="191" t="s">
        <v>254</v>
      </c>
      <c r="B26" s="192" t="s">
        <v>874</v>
      </c>
      <c r="C26" s="29" t="s">
        <v>91</v>
      </c>
      <c r="D26" s="174" t="s">
        <v>875</v>
      </c>
      <c r="E26" s="29" t="s">
        <v>93</v>
      </c>
      <c r="F26" s="26">
        <f>F25/Справочно!E5*10000</f>
        <v>15.910292757592803</v>
      </c>
      <c r="G26" s="51" t="s">
        <v>96</v>
      </c>
      <c r="H26" s="51" t="s">
        <v>96</v>
      </c>
      <c r="I26" s="51" t="s">
        <v>96</v>
      </c>
      <c r="J26" s="51" t="s">
        <v>96</v>
      </c>
      <c r="K26" s="51" t="s">
        <v>96</v>
      </c>
      <c r="L26" s="51" t="s">
        <v>96</v>
      </c>
      <c r="M26" s="51" t="s">
        <v>96</v>
      </c>
      <c r="N26" s="51" t="s">
        <v>96</v>
      </c>
      <c r="O26" s="26">
        <f>O25/Справочно!N5*10000</f>
        <v>7.1773016514336794</v>
      </c>
      <c r="P26" s="39" t="s">
        <v>96</v>
      </c>
      <c r="Q26" s="39" t="s">
        <v>96</v>
      </c>
      <c r="R26" s="39" t="s">
        <v>96</v>
      </c>
      <c r="S26" s="39" t="s">
        <v>96</v>
      </c>
      <c r="T26" s="39" t="s">
        <v>96</v>
      </c>
      <c r="U26" s="39" t="s">
        <v>96</v>
      </c>
      <c r="V26" s="39" t="s">
        <v>96</v>
      </c>
      <c r="W26" s="39" t="s">
        <v>96</v>
      </c>
      <c r="X26" s="39" t="s">
        <v>96</v>
      </c>
      <c r="Y26" s="38" t="s">
        <v>159</v>
      </c>
      <c r="Z26" s="59"/>
    </row>
    <row r="27" spans="1:26" ht="60.75" customHeight="1" x14ac:dyDescent="0.25">
      <c r="A27" s="65" t="s">
        <v>877</v>
      </c>
      <c r="B27" s="66" t="s">
        <v>253</v>
      </c>
      <c r="C27" s="66" t="s">
        <v>91</v>
      </c>
      <c r="D27" s="66" t="s">
        <v>158</v>
      </c>
      <c r="E27" s="66" t="s">
        <v>195</v>
      </c>
      <c r="F27" s="73">
        <v>20.6875</v>
      </c>
      <c r="G27" s="74">
        <v>25.339366515837103</v>
      </c>
      <c r="H27" s="74">
        <v>25</v>
      </c>
      <c r="I27" s="74">
        <v>10.285714285714285</v>
      </c>
      <c r="J27" s="74">
        <v>19.767441860465116</v>
      </c>
      <c r="K27" s="74">
        <v>13.73134328358209</v>
      </c>
      <c r="L27" s="74">
        <v>27.27272727272727</v>
      </c>
      <c r="M27" s="74">
        <v>24.644549763033176</v>
      </c>
      <c r="N27" s="74">
        <v>16.666666666666664</v>
      </c>
      <c r="O27" s="38">
        <v>20.96</v>
      </c>
      <c r="P27" s="39">
        <v>31.67</v>
      </c>
      <c r="Q27" s="39">
        <v>19.46</v>
      </c>
      <c r="R27" s="39">
        <v>22.73</v>
      </c>
      <c r="S27" s="39">
        <v>7.41</v>
      </c>
      <c r="T27" s="39">
        <v>3.49</v>
      </c>
      <c r="U27" s="39">
        <v>17.350000000000001</v>
      </c>
      <c r="V27" s="39">
        <v>21.68</v>
      </c>
      <c r="W27" s="39">
        <v>14.22</v>
      </c>
      <c r="X27" s="39">
        <v>13.33</v>
      </c>
      <c r="Y27" s="38" t="s">
        <v>96</v>
      </c>
      <c r="Z27" s="59"/>
    </row>
    <row r="28" spans="1:26" ht="20.25" x14ac:dyDescent="0.25">
      <c r="A28" s="65" t="s">
        <v>256</v>
      </c>
      <c r="B28" s="66" t="s">
        <v>12</v>
      </c>
      <c r="C28" s="66" t="s">
        <v>91</v>
      </c>
      <c r="D28" s="66" t="s">
        <v>158</v>
      </c>
      <c r="E28" s="66" t="s">
        <v>195</v>
      </c>
      <c r="F28" s="38">
        <v>19.5625</v>
      </c>
      <c r="G28" s="39">
        <v>24.886877828054299</v>
      </c>
      <c r="H28" s="39">
        <v>24.324324324324323</v>
      </c>
      <c r="I28" s="39">
        <v>9.7142857142857135</v>
      </c>
      <c r="J28" s="39">
        <v>8.1395348837209305</v>
      </c>
      <c r="K28" s="39">
        <v>13.73134328358209</v>
      </c>
      <c r="L28" s="39">
        <v>27.272727272727273</v>
      </c>
      <c r="M28" s="39">
        <v>23.222748815165875</v>
      </c>
      <c r="N28" s="39">
        <v>15</v>
      </c>
      <c r="O28" s="38">
        <v>20.329999999999998</v>
      </c>
      <c r="P28" s="39">
        <v>31.45</v>
      </c>
      <c r="Q28" s="39">
        <v>18.79</v>
      </c>
      <c r="R28" s="39">
        <v>22.73</v>
      </c>
      <c r="S28" s="39">
        <v>7.41</v>
      </c>
      <c r="T28" s="39">
        <v>1.1599999999999999</v>
      </c>
      <c r="U28" s="39">
        <v>15.77</v>
      </c>
      <c r="V28" s="39">
        <v>21.68</v>
      </c>
      <c r="W28" s="39">
        <v>13.74</v>
      </c>
      <c r="X28" s="39">
        <v>13.33</v>
      </c>
      <c r="Y28" s="38" t="s">
        <v>96</v>
      </c>
      <c r="Z28" s="59"/>
    </row>
    <row r="29" spans="1:26" ht="20.25" x14ac:dyDescent="0.25">
      <c r="A29" s="65" t="s">
        <v>257</v>
      </c>
      <c r="B29" s="66" t="s">
        <v>14</v>
      </c>
      <c r="C29" s="66" t="s">
        <v>91</v>
      </c>
      <c r="D29" s="66" t="s">
        <v>158</v>
      </c>
      <c r="E29" s="66" t="s">
        <v>195</v>
      </c>
      <c r="F29" s="38">
        <v>1.875</v>
      </c>
      <c r="G29" s="39">
        <v>0.90497737556561086</v>
      </c>
      <c r="H29" s="39">
        <v>0.67567567567567566</v>
      </c>
      <c r="I29" s="39">
        <v>0.5714285714285714</v>
      </c>
      <c r="J29" s="39">
        <v>17.441860465116278</v>
      </c>
      <c r="K29" s="39">
        <v>0.29850746268656714</v>
      </c>
      <c r="L29" s="39">
        <v>0</v>
      </c>
      <c r="M29" s="39">
        <v>3.3175355450236967</v>
      </c>
      <c r="N29" s="39">
        <v>1.6666666666666667</v>
      </c>
      <c r="O29" s="38">
        <v>0.88</v>
      </c>
      <c r="P29" s="39">
        <v>1.1299999999999999</v>
      </c>
      <c r="Q29" s="39">
        <v>0.67</v>
      </c>
      <c r="R29" s="39">
        <v>0</v>
      </c>
      <c r="S29" s="39">
        <v>0</v>
      </c>
      <c r="T29" s="39">
        <v>2.33</v>
      </c>
      <c r="U29" s="39">
        <v>1.58</v>
      </c>
      <c r="V29" s="39">
        <v>0</v>
      </c>
      <c r="W29" s="39">
        <v>0.47</v>
      </c>
      <c r="X29" s="39">
        <v>0</v>
      </c>
      <c r="Y29" s="38" t="s">
        <v>96</v>
      </c>
      <c r="Z29" s="59"/>
    </row>
    <row r="30" spans="1:26" ht="20.25" x14ac:dyDescent="0.25">
      <c r="A30" s="65" t="s">
        <v>878</v>
      </c>
      <c r="B30" s="53" t="s">
        <v>16</v>
      </c>
      <c r="C30" s="66" t="s">
        <v>91</v>
      </c>
      <c r="D30" s="66" t="s">
        <v>158</v>
      </c>
      <c r="E30" s="66" t="s">
        <v>195</v>
      </c>
      <c r="F30" s="48">
        <v>1.0625</v>
      </c>
      <c r="G30" s="51">
        <v>0</v>
      </c>
      <c r="H30" s="51">
        <v>0.67567567567567566</v>
      </c>
      <c r="I30" s="51">
        <v>0.5714285714285714</v>
      </c>
      <c r="J30" s="51">
        <v>8.1395348837209305</v>
      </c>
      <c r="K30" s="51">
        <v>0.29850746268656714</v>
      </c>
      <c r="L30" s="51">
        <v>0</v>
      </c>
      <c r="M30" s="51">
        <v>3.3175355450236967</v>
      </c>
      <c r="N30" s="51">
        <v>0</v>
      </c>
      <c r="O30" s="48">
        <v>0.56999999999999995</v>
      </c>
      <c r="P30" s="51">
        <v>0.9</v>
      </c>
      <c r="Q30" s="51">
        <v>0</v>
      </c>
      <c r="R30" s="51">
        <v>0</v>
      </c>
      <c r="S30" s="51">
        <v>0</v>
      </c>
      <c r="T30" s="51">
        <v>2.33</v>
      </c>
      <c r="U30" s="51">
        <v>0.95</v>
      </c>
      <c r="V30" s="51">
        <v>0</v>
      </c>
      <c r="W30" s="51">
        <v>0</v>
      </c>
      <c r="X30" s="51">
        <v>0</v>
      </c>
      <c r="Y30" s="48" t="s">
        <v>96</v>
      </c>
      <c r="Z30" s="59"/>
    </row>
    <row r="31" spans="1:26" ht="20.25" x14ac:dyDescent="0.25">
      <c r="A31" s="65" t="s">
        <v>879</v>
      </c>
      <c r="B31" s="53" t="s">
        <v>22</v>
      </c>
      <c r="C31" s="66" t="s">
        <v>91</v>
      </c>
      <c r="D31" s="66" t="s">
        <v>158</v>
      </c>
      <c r="E31" s="66" t="s">
        <v>195</v>
      </c>
      <c r="F31" s="48">
        <v>0.9375</v>
      </c>
      <c r="G31" s="51">
        <v>0.45248868778280543</v>
      </c>
      <c r="H31" s="51">
        <v>0</v>
      </c>
      <c r="I31" s="51">
        <v>0</v>
      </c>
      <c r="J31" s="51">
        <v>10.465116279069768</v>
      </c>
      <c r="K31" s="51">
        <v>0</v>
      </c>
      <c r="L31" s="51">
        <v>0</v>
      </c>
      <c r="M31" s="51">
        <v>1.4218009478672986</v>
      </c>
      <c r="N31" s="51">
        <v>1.6666666666666667</v>
      </c>
      <c r="O31" s="48">
        <v>0.5</v>
      </c>
      <c r="P31" s="51">
        <v>0.45</v>
      </c>
      <c r="Q31" s="51">
        <v>0.67</v>
      </c>
      <c r="R31" s="51">
        <v>0</v>
      </c>
      <c r="S31" s="51">
        <v>0</v>
      </c>
      <c r="T31" s="51">
        <v>0</v>
      </c>
      <c r="U31" s="51">
        <v>1.26</v>
      </c>
      <c r="V31" s="51">
        <v>0</v>
      </c>
      <c r="W31" s="51">
        <v>0.47</v>
      </c>
      <c r="X31" s="51">
        <v>0</v>
      </c>
      <c r="Y31" s="48" t="s">
        <v>96</v>
      </c>
      <c r="Z31" s="59"/>
    </row>
    <row r="32" spans="1:26" ht="20.25" x14ac:dyDescent="0.25">
      <c r="A32" s="89" t="s">
        <v>880</v>
      </c>
      <c r="B32" s="55" t="s">
        <v>24</v>
      </c>
      <c r="C32" s="29" t="s">
        <v>91</v>
      </c>
      <c r="D32" s="29" t="s">
        <v>158</v>
      </c>
      <c r="E32" s="29" t="s">
        <v>195</v>
      </c>
      <c r="F32" s="48">
        <v>0.6875</v>
      </c>
      <c r="G32" s="51">
        <v>0.45248868778280543</v>
      </c>
      <c r="H32" s="51">
        <v>0</v>
      </c>
      <c r="I32" s="51">
        <v>0</v>
      </c>
      <c r="J32" s="51">
        <v>9.3023255813953494</v>
      </c>
      <c r="K32" s="51">
        <v>0</v>
      </c>
      <c r="L32" s="51">
        <v>0</v>
      </c>
      <c r="M32" s="51">
        <v>0.47393364928909953</v>
      </c>
      <c r="N32" s="51">
        <v>0</v>
      </c>
      <c r="O32" s="38" t="s">
        <v>96</v>
      </c>
      <c r="P32" s="39" t="s">
        <v>96</v>
      </c>
      <c r="Q32" s="39" t="s">
        <v>96</v>
      </c>
      <c r="R32" s="39" t="s">
        <v>96</v>
      </c>
      <c r="S32" s="39" t="s">
        <v>96</v>
      </c>
      <c r="T32" s="39" t="s">
        <v>96</v>
      </c>
      <c r="U32" s="39" t="s">
        <v>96</v>
      </c>
      <c r="V32" s="39" t="s">
        <v>96</v>
      </c>
      <c r="W32" s="39" t="s">
        <v>96</v>
      </c>
      <c r="X32" s="39" t="s">
        <v>96</v>
      </c>
      <c r="Y32" s="38" t="s">
        <v>96</v>
      </c>
      <c r="Z32" s="59"/>
    </row>
    <row r="33" spans="1:26" ht="40.5" x14ac:dyDescent="0.25">
      <c r="A33" s="89" t="s">
        <v>258</v>
      </c>
      <c r="B33" s="29" t="s">
        <v>255</v>
      </c>
      <c r="C33" s="29" t="s">
        <v>194</v>
      </c>
      <c r="D33" s="29" t="s">
        <v>92</v>
      </c>
      <c r="E33" s="29" t="s">
        <v>93</v>
      </c>
      <c r="F33" s="26">
        <v>1930</v>
      </c>
      <c r="G33" s="31">
        <v>1670</v>
      </c>
      <c r="H33" s="31">
        <v>27</v>
      </c>
      <c r="I33" s="31">
        <v>43</v>
      </c>
      <c r="J33" s="31">
        <v>0</v>
      </c>
      <c r="K33" s="31">
        <v>54</v>
      </c>
      <c r="L33" s="31">
        <v>12</v>
      </c>
      <c r="M33" s="31">
        <v>88</v>
      </c>
      <c r="N33" s="31">
        <v>36</v>
      </c>
      <c r="O33" s="26">
        <v>3287</v>
      </c>
      <c r="P33" s="31">
        <v>1040</v>
      </c>
      <c r="Q33" s="31">
        <v>247</v>
      </c>
      <c r="R33" s="31">
        <v>231</v>
      </c>
      <c r="S33" s="31">
        <v>16</v>
      </c>
      <c r="T33" s="31">
        <v>73</v>
      </c>
      <c r="U33" s="31">
        <v>744</v>
      </c>
      <c r="V33" s="31">
        <v>151</v>
      </c>
      <c r="W33" s="31">
        <v>598</v>
      </c>
      <c r="X33" s="31">
        <v>187</v>
      </c>
      <c r="Y33" s="38" t="s">
        <v>96</v>
      </c>
      <c r="Z33" s="138"/>
    </row>
    <row r="34" spans="1:26" ht="20.25" x14ac:dyDescent="0.25">
      <c r="A34" s="89" t="s">
        <v>881</v>
      </c>
      <c r="B34" s="55" t="s">
        <v>18</v>
      </c>
      <c r="C34" s="29" t="s">
        <v>194</v>
      </c>
      <c r="D34" s="29" t="s">
        <v>92</v>
      </c>
      <c r="E34" s="29" t="s">
        <v>93</v>
      </c>
      <c r="F34" s="26">
        <v>629</v>
      </c>
      <c r="G34" s="31">
        <v>629</v>
      </c>
      <c r="H34" s="31">
        <v>0</v>
      </c>
      <c r="I34" s="31">
        <v>0</v>
      </c>
      <c r="J34" s="31">
        <v>0</v>
      </c>
      <c r="K34" s="31">
        <v>0</v>
      </c>
      <c r="L34" s="31">
        <v>0</v>
      </c>
      <c r="M34" s="31">
        <v>0</v>
      </c>
      <c r="N34" s="31">
        <v>0</v>
      </c>
      <c r="O34" s="38" t="s">
        <v>96</v>
      </c>
      <c r="P34" s="39" t="s">
        <v>96</v>
      </c>
      <c r="Q34" s="39" t="s">
        <v>96</v>
      </c>
      <c r="R34" s="39" t="s">
        <v>96</v>
      </c>
      <c r="S34" s="39" t="s">
        <v>96</v>
      </c>
      <c r="T34" s="39" t="s">
        <v>96</v>
      </c>
      <c r="U34" s="39" t="s">
        <v>96</v>
      </c>
      <c r="V34" s="39" t="s">
        <v>96</v>
      </c>
      <c r="W34" s="39" t="s">
        <v>96</v>
      </c>
      <c r="X34" s="39" t="s">
        <v>96</v>
      </c>
      <c r="Y34" s="38" t="s">
        <v>96</v>
      </c>
      <c r="Z34" s="59"/>
    </row>
    <row r="35" spans="1:26" ht="20.25" x14ac:dyDescent="0.25">
      <c r="A35" s="89" t="s">
        <v>882</v>
      </c>
      <c r="B35" s="55" t="s">
        <v>20</v>
      </c>
      <c r="C35" s="29" t="s">
        <v>194</v>
      </c>
      <c r="D35" s="29" t="s">
        <v>92</v>
      </c>
      <c r="E35" s="29" t="s">
        <v>93</v>
      </c>
      <c r="F35" s="26">
        <v>1301</v>
      </c>
      <c r="G35" s="31">
        <v>1041</v>
      </c>
      <c r="H35" s="31">
        <v>27</v>
      </c>
      <c r="I35" s="31">
        <v>43</v>
      </c>
      <c r="J35" s="31">
        <v>0</v>
      </c>
      <c r="K35" s="31">
        <v>54</v>
      </c>
      <c r="L35" s="31">
        <v>12</v>
      </c>
      <c r="M35" s="31">
        <v>88</v>
      </c>
      <c r="N35" s="31">
        <v>36</v>
      </c>
      <c r="O35" s="38" t="s">
        <v>96</v>
      </c>
      <c r="P35" s="39" t="s">
        <v>96</v>
      </c>
      <c r="Q35" s="39" t="s">
        <v>96</v>
      </c>
      <c r="R35" s="39" t="s">
        <v>96</v>
      </c>
      <c r="S35" s="39" t="s">
        <v>96</v>
      </c>
      <c r="T35" s="39" t="s">
        <v>96</v>
      </c>
      <c r="U35" s="39" t="s">
        <v>96</v>
      </c>
      <c r="V35" s="39" t="s">
        <v>96</v>
      </c>
      <c r="W35" s="39" t="s">
        <v>96</v>
      </c>
      <c r="X35" s="39" t="s">
        <v>96</v>
      </c>
      <c r="Y35" s="38" t="s">
        <v>96</v>
      </c>
      <c r="Z35" s="59"/>
    </row>
    <row r="36" spans="1:26" ht="40.5" x14ac:dyDescent="0.25">
      <c r="A36" s="89" t="s">
        <v>260</v>
      </c>
      <c r="B36" s="29" t="s">
        <v>259</v>
      </c>
      <c r="C36" s="29" t="s">
        <v>194</v>
      </c>
      <c r="D36" s="29" t="s">
        <v>92</v>
      </c>
      <c r="E36" s="29" t="s">
        <v>93</v>
      </c>
      <c r="F36" s="26">
        <v>241702</v>
      </c>
      <c r="G36" s="31">
        <v>23665</v>
      </c>
      <c r="H36" s="31">
        <v>21489</v>
      </c>
      <c r="I36" s="31">
        <v>37587</v>
      </c>
      <c r="J36" s="31">
        <v>2326</v>
      </c>
      <c r="K36" s="31">
        <v>45233</v>
      </c>
      <c r="L36" s="31">
        <v>33565</v>
      </c>
      <c r="M36" s="31">
        <v>48523</v>
      </c>
      <c r="N36" s="31">
        <v>29314</v>
      </c>
      <c r="O36" s="75">
        <v>227355</v>
      </c>
      <c r="P36" s="39" t="s">
        <v>96</v>
      </c>
      <c r="Q36" s="39" t="s">
        <v>96</v>
      </c>
      <c r="R36" s="39" t="s">
        <v>96</v>
      </c>
      <c r="S36" s="39" t="s">
        <v>96</v>
      </c>
      <c r="T36" s="39" t="s">
        <v>96</v>
      </c>
      <c r="U36" s="39" t="s">
        <v>96</v>
      </c>
      <c r="V36" s="39" t="s">
        <v>96</v>
      </c>
      <c r="W36" s="39" t="s">
        <v>96</v>
      </c>
      <c r="X36" s="39" t="s">
        <v>96</v>
      </c>
      <c r="Y36" s="38" t="s">
        <v>96</v>
      </c>
      <c r="Z36" s="59"/>
    </row>
    <row r="37" spans="1:26" ht="60.75" x14ac:dyDescent="0.25">
      <c r="A37" s="89" t="s">
        <v>262</v>
      </c>
      <c r="B37" s="29" t="s">
        <v>261</v>
      </c>
      <c r="C37" s="29" t="s">
        <v>194</v>
      </c>
      <c r="D37" s="29" t="s">
        <v>92</v>
      </c>
      <c r="E37" s="29" t="s">
        <v>93</v>
      </c>
      <c r="F37" s="26">
        <v>16126</v>
      </c>
      <c r="G37" s="31">
        <v>4239</v>
      </c>
      <c r="H37" s="31">
        <v>1881</v>
      </c>
      <c r="I37" s="31">
        <v>2982</v>
      </c>
      <c r="J37" s="31">
        <v>40</v>
      </c>
      <c r="K37" s="31">
        <v>1983</v>
      </c>
      <c r="L37" s="31">
        <v>347</v>
      </c>
      <c r="M37" s="31">
        <v>1835</v>
      </c>
      <c r="N37" s="31">
        <v>2819</v>
      </c>
      <c r="O37" s="38" t="s">
        <v>96</v>
      </c>
      <c r="P37" s="39" t="s">
        <v>96</v>
      </c>
      <c r="Q37" s="39" t="s">
        <v>96</v>
      </c>
      <c r="R37" s="39" t="s">
        <v>96</v>
      </c>
      <c r="S37" s="39" t="s">
        <v>96</v>
      </c>
      <c r="T37" s="39" t="s">
        <v>96</v>
      </c>
      <c r="U37" s="39" t="s">
        <v>96</v>
      </c>
      <c r="V37" s="39" t="s">
        <v>96</v>
      </c>
      <c r="W37" s="39" t="s">
        <v>96</v>
      </c>
      <c r="X37" s="39" t="s">
        <v>96</v>
      </c>
      <c r="Y37" s="38" t="s">
        <v>96</v>
      </c>
      <c r="Z37" s="59"/>
    </row>
    <row r="38" spans="1:26" ht="81" customHeight="1" x14ac:dyDescent="0.25">
      <c r="A38" s="191" t="s">
        <v>883</v>
      </c>
      <c r="B38" s="192" t="s">
        <v>873</v>
      </c>
      <c r="C38" s="29" t="s">
        <v>194</v>
      </c>
      <c r="D38" s="29" t="s">
        <v>407</v>
      </c>
      <c r="E38" s="29" t="s">
        <v>93</v>
      </c>
      <c r="F38" s="26">
        <v>108977</v>
      </c>
      <c r="G38" s="51" t="s">
        <v>96</v>
      </c>
      <c r="H38" s="51" t="s">
        <v>96</v>
      </c>
      <c r="I38" s="51" t="s">
        <v>96</v>
      </c>
      <c r="J38" s="51" t="s">
        <v>96</v>
      </c>
      <c r="K38" s="51" t="s">
        <v>96</v>
      </c>
      <c r="L38" s="51" t="s">
        <v>96</v>
      </c>
      <c r="M38" s="51" t="s">
        <v>96</v>
      </c>
      <c r="N38" s="51" t="s">
        <v>96</v>
      </c>
      <c r="O38" s="26">
        <v>85494</v>
      </c>
      <c r="P38" s="39" t="s">
        <v>96</v>
      </c>
      <c r="Q38" s="39" t="s">
        <v>96</v>
      </c>
      <c r="R38" s="39" t="s">
        <v>96</v>
      </c>
      <c r="S38" s="39" t="s">
        <v>96</v>
      </c>
      <c r="T38" s="39" t="s">
        <v>96</v>
      </c>
      <c r="U38" s="39" t="s">
        <v>96</v>
      </c>
      <c r="V38" s="39" t="s">
        <v>96</v>
      </c>
      <c r="W38" s="39" t="s">
        <v>96</v>
      </c>
      <c r="X38" s="39" t="s">
        <v>96</v>
      </c>
      <c r="Y38" s="38" t="s">
        <v>159</v>
      </c>
      <c r="Z38" s="59"/>
    </row>
    <row r="39" spans="1:26" ht="60.75" customHeight="1" x14ac:dyDescent="0.25">
      <c r="A39" s="191" t="s">
        <v>884</v>
      </c>
      <c r="B39" s="192" t="s">
        <v>874</v>
      </c>
      <c r="C39" s="29" t="s">
        <v>194</v>
      </c>
      <c r="D39" s="174" t="s">
        <v>875</v>
      </c>
      <c r="E39" s="29" t="s">
        <v>93</v>
      </c>
      <c r="F39" s="26">
        <f>F38/Справочно!E5*10000</f>
        <v>9.2959675195515192</v>
      </c>
      <c r="G39" s="51" t="s">
        <v>96</v>
      </c>
      <c r="H39" s="51" t="s">
        <v>96</v>
      </c>
      <c r="I39" s="51" t="s">
        <v>96</v>
      </c>
      <c r="J39" s="51" t="s">
        <v>96</v>
      </c>
      <c r="K39" s="51" t="s">
        <v>96</v>
      </c>
      <c r="L39" s="51" t="s">
        <v>96</v>
      </c>
      <c r="M39" s="51" t="s">
        <v>96</v>
      </c>
      <c r="N39" s="51" t="s">
        <v>96</v>
      </c>
      <c r="O39" s="26">
        <f>O38/Справочно!N5*10000</f>
        <v>7.2742128787584734</v>
      </c>
      <c r="P39" s="39" t="s">
        <v>96</v>
      </c>
      <c r="Q39" s="39" t="s">
        <v>96</v>
      </c>
      <c r="R39" s="39" t="s">
        <v>96</v>
      </c>
      <c r="S39" s="39" t="s">
        <v>96</v>
      </c>
      <c r="T39" s="39" t="s">
        <v>96</v>
      </c>
      <c r="U39" s="39" t="s">
        <v>96</v>
      </c>
      <c r="V39" s="39" t="s">
        <v>96</v>
      </c>
      <c r="W39" s="39" t="s">
        <v>96</v>
      </c>
      <c r="X39" s="39" t="s">
        <v>96</v>
      </c>
      <c r="Y39" s="38" t="s">
        <v>159</v>
      </c>
      <c r="Z39" s="59"/>
    </row>
    <row r="40" spans="1:26" ht="40.5" x14ac:dyDescent="0.25">
      <c r="A40" s="89" t="s">
        <v>885</v>
      </c>
      <c r="B40" s="29" t="s">
        <v>263</v>
      </c>
      <c r="C40" s="29" t="s">
        <v>194</v>
      </c>
      <c r="D40" s="29" t="s">
        <v>264</v>
      </c>
      <c r="E40" s="29" t="s">
        <v>195</v>
      </c>
      <c r="F40" s="73">
        <v>23.625</v>
      </c>
      <c r="G40" s="134">
        <v>28.054298642533936</v>
      </c>
      <c r="H40" s="134">
        <v>28.378378378378379</v>
      </c>
      <c r="I40" s="134">
        <v>12</v>
      </c>
      <c r="J40" s="134">
        <v>20.930232558139537</v>
      </c>
      <c r="K40" s="134">
        <v>17.014925373134329</v>
      </c>
      <c r="L40" s="134">
        <v>30.76923076923077</v>
      </c>
      <c r="M40" s="134">
        <v>29.383886255924168</v>
      </c>
      <c r="N40" s="134">
        <v>16.666666666666664</v>
      </c>
      <c r="O40" s="73">
        <v>25.613593455003148</v>
      </c>
      <c r="P40" s="134">
        <v>35.067873303167417</v>
      </c>
      <c r="Q40" s="134">
        <v>21.476510067114095</v>
      </c>
      <c r="R40" s="134">
        <v>22.727272727272727</v>
      </c>
      <c r="S40" s="134">
        <v>18.518518518518519</v>
      </c>
      <c r="T40" s="134">
        <v>10.465116279069768</v>
      </c>
      <c r="U40" s="134">
        <v>22.61904761904762</v>
      </c>
      <c r="V40" s="134">
        <v>29.838709677419356</v>
      </c>
      <c r="W40" s="134">
        <v>22.748815165876778</v>
      </c>
      <c r="X40" s="134">
        <v>16.666666666666664</v>
      </c>
      <c r="Y40" s="38">
        <f>ROUND(181/1582*100,2)</f>
        <v>11.44</v>
      </c>
      <c r="Z40" s="59"/>
    </row>
    <row r="41" spans="1:26" ht="20.25" x14ac:dyDescent="0.25">
      <c r="A41" s="89" t="s">
        <v>886</v>
      </c>
      <c r="B41" s="29" t="s">
        <v>12</v>
      </c>
      <c r="C41" s="29" t="s">
        <v>194</v>
      </c>
      <c r="D41" s="29" t="s">
        <v>158</v>
      </c>
      <c r="E41" s="29" t="s">
        <v>195</v>
      </c>
      <c r="F41" s="73">
        <v>22.4375</v>
      </c>
      <c r="G41" s="134">
        <v>27.601809954751133</v>
      </c>
      <c r="H41" s="134">
        <v>27.702702702702702</v>
      </c>
      <c r="I41" s="134">
        <v>11.428571428571429</v>
      </c>
      <c r="J41" s="134">
        <v>9.3023255813953494</v>
      </c>
      <c r="K41" s="134">
        <v>16.716417910447763</v>
      </c>
      <c r="L41" s="134">
        <v>30.76923076923077</v>
      </c>
      <c r="M41" s="134">
        <v>27.962085308056871</v>
      </c>
      <c r="N41" s="134">
        <v>15</v>
      </c>
      <c r="O41" s="73">
        <v>24.795468848332284</v>
      </c>
      <c r="P41" s="134">
        <v>34.841628959276015</v>
      </c>
      <c r="Q41" s="134">
        <v>20.134228187919462</v>
      </c>
      <c r="R41" s="134">
        <v>22.727272727272727</v>
      </c>
      <c r="S41" s="134">
        <v>18.52</v>
      </c>
      <c r="T41" s="134">
        <v>6.9767441860465116</v>
      </c>
      <c r="U41" s="134">
        <v>21.13095238095238</v>
      </c>
      <c r="V41" s="134">
        <v>29.032258064516132</v>
      </c>
      <c r="W41" s="134">
        <v>22.274881516587676</v>
      </c>
      <c r="X41" s="134">
        <v>16.666666666666664</v>
      </c>
      <c r="Y41" s="38">
        <f>ROUND(165/1582*100,2)</f>
        <v>10.43</v>
      </c>
      <c r="Z41" s="59"/>
    </row>
    <row r="42" spans="1:26" ht="20.25" x14ac:dyDescent="0.25">
      <c r="A42" s="89" t="s">
        <v>887</v>
      </c>
      <c r="B42" s="29" t="s">
        <v>265</v>
      </c>
      <c r="C42" s="29" t="s">
        <v>194</v>
      </c>
      <c r="D42" s="29" t="s">
        <v>158</v>
      </c>
      <c r="E42" s="29" t="s">
        <v>195</v>
      </c>
      <c r="F42" s="73">
        <v>2.1875</v>
      </c>
      <c r="G42" s="134">
        <v>0.90497737556561098</v>
      </c>
      <c r="H42" s="134">
        <v>1.3513513513513513</v>
      </c>
      <c r="I42" s="134">
        <v>0.5714285714285714</v>
      </c>
      <c r="J42" s="134">
        <v>18.604651162790699</v>
      </c>
      <c r="K42" s="134">
        <v>0.59701492537313439</v>
      </c>
      <c r="L42" s="134">
        <v>0</v>
      </c>
      <c r="M42" s="134">
        <v>4.2654028436018958</v>
      </c>
      <c r="N42" s="134">
        <v>1.6666666666666667</v>
      </c>
      <c r="O42" s="73">
        <v>1.6991818753933292</v>
      </c>
      <c r="P42" s="134">
        <v>1.5837104072398189</v>
      </c>
      <c r="Q42" s="134">
        <v>1.3422818791946309</v>
      </c>
      <c r="R42" s="134">
        <v>0</v>
      </c>
      <c r="S42" s="134">
        <v>0</v>
      </c>
      <c r="T42" s="134">
        <v>4.6511627906976747</v>
      </c>
      <c r="U42" s="134">
        <v>1.7857142857142856</v>
      </c>
      <c r="V42" s="134">
        <v>2.4193548387096775</v>
      </c>
      <c r="W42" s="134">
        <v>2.3696682464454977</v>
      </c>
      <c r="X42" s="134">
        <v>0</v>
      </c>
      <c r="Y42" s="38">
        <f>ROUND(16/1582*100,2)</f>
        <v>1.01</v>
      </c>
      <c r="Z42" s="59"/>
    </row>
    <row r="43" spans="1:26" ht="20.25" x14ac:dyDescent="0.25">
      <c r="A43" s="89" t="s">
        <v>888</v>
      </c>
      <c r="B43" s="55" t="s">
        <v>16</v>
      </c>
      <c r="C43" s="29" t="s">
        <v>194</v>
      </c>
      <c r="D43" s="29" t="s">
        <v>158</v>
      </c>
      <c r="E43" s="29" t="s">
        <v>195</v>
      </c>
      <c r="F43" s="130">
        <v>1.3125</v>
      </c>
      <c r="G43" s="195">
        <v>0</v>
      </c>
      <c r="H43" s="195">
        <v>1.3513513513513513</v>
      </c>
      <c r="I43" s="195">
        <v>0.5714285714285714</v>
      </c>
      <c r="J43" s="195">
        <v>8.1395348837209305</v>
      </c>
      <c r="K43" s="195">
        <v>0.59701492537313439</v>
      </c>
      <c r="L43" s="195">
        <v>0</v>
      </c>
      <c r="M43" s="195">
        <v>4.2654028436018958</v>
      </c>
      <c r="N43" s="195">
        <v>0</v>
      </c>
      <c r="O43" s="130">
        <v>1.195720578980491</v>
      </c>
      <c r="P43" s="195">
        <v>1.3574660633484164</v>
      </c>
      <c r="Q43" s="195">
        <v>0.67114093959731547</v>
      </c>
      <c r="R43" s="195">
        <v>0</v>
      </c>
      <c r="S43" s="195">
        <v>0</v>
      </c>
      <c r="T43" s="195">
        <v>4.6511627906976747</v>
      </c>
      <c r="U43" s="195">
        <v>1.1904761904761905</v>
      </c>
      <c r="V43" s="195">
        <v>1.6129032258064515</v>
      </c>
      <c r="W43" s="195">
        <v>0.94786729857819907</v>
      </c>
      <c r="X43" s="195">
        <v>0</v>
      </c>
      <c r="Y43" s="48">
        <f>ROUND(9/1582*100,2)</f>
        <v>0.56999999999999995</v>
      </c>
      <c r="Z43" s="59"/>
    </row>
    <row r="44" spans="1:26" ht="20.25" x14ac:dyDescent="0.25">
      <c r="A44" s="89" t="s">
        <v>889</v>
      </c>
      <c r="B44" s="55" t="s">
        <v>22</v>
      </c>
      <c r="C44" s="29" t="s">
        <v>194</v>
      </c>
      <c r="D44" s="29" t="s">
        <v>158</v>
      </c>
      <c r="E44" s="29" t="s">
        <v>195</v>
      </c>
      <c r="F44" s="130">
        <v>1</v>
      </c>
      <c r="G44" s="195">
        <v>0.45248868778280549</v>
      </c>
      <c r="H44" s="195">
        <v>0</v>
      </c>
      <c r="I44" s="195">
        <v>0</v>
      </c>
      <c r="J44" s="195">
        <v>10.465116279069768</v>
      </c>
      <c r="K44" s="195">
        <v>0.29850746268656719</v>
      </c>
      <c r="L44" s="195">
        <v>0</v>
      </c>
      <c r="M44" s="195">
        <v>1.4218009478672986</v>
      </c>
      <c r="N44" s="195">
        <v>1.6666666666666667</v>
      </c>
      <c r="O44" s="130">
        <v>0.88105726872246704</v>
      </c>
      <c r="P44" s="195">
        <v>0.90497737556561098</v>
      </c>
      <c r="Q44" s="195">
        <v>0.67114093959731547</v>
      </c>
      <c r="R44" s="195">
        <v>0</v>
      </c>
      <c r="S44" s="195">
        <v>0</v>
      </c>
      <c r="T44" s="195">
        <v>0</v>
      </c>
      <c r="U44" s="195">
        <v>1.4880952380952379</v>
      </c>
      <c r="V44" s="195">
        <v>0.80645161290322576</v>
      </c>
      <c r="W44" s="195">
        <v>1.4218009478672986</v>
      </c>
      <c r="X44" s="195">
        <v>0</v>
      </c>
      <c r="Y44" s="48">
        <f>ROUND(9/1582*100,2)</f>
        <v>0.56999999999999995</v>
      </c>
      <c r="Z44" s="59"/>
    </row>
    <row r="45" spans="1:26" ht="20.25" x14ac:dyDescent="0.25">
      <c r="A45" s="89" t="s">
        <v>890</v>
      </c>
      <c r="B45" s="55" t="s">
        <v>24</v>
      </c>
      <c r="C45" s="29" t="s">
        <v>194</v>
      </c>
      <c r="D45" s="29" t="s">
        <v>158</v>
      </c>
      <c r="E45" s="29" t="s">
        <v>195</v>
      </c>
      <c r="F45" s="130">
        <v>0.8125</v>
      </c>
      <c r="G45" s="195">
        <v>0.45248868778280549</v>
      </c>
      <c r="H45" s="195">
        <v>0</v>
      </c>
      <c r="I45" s="195">
        <v>0</v>
      </c>
      <c r="J45" s="195">
        <v>10.465116279069768</v>
      </c>
      <c r="K45" s="195">
        <v>0</v>
      </c>
      <c r="L45" s="195">
        <v>0</v>
      </c>
      <c r="M45" s="195">
        <v>0.94786729857819907</v>
      </c>
      <c r="N45" s="195">
        <v>0</v>
      </c>
      <c r="O45" s="38" t="s">
        <v>96</v>
      </c>
      <c r="P45" s="39" t="s">
        <v>96</v>
      </c>
      <c r="Q45" s="39" t="s">
        <v>96</v>
      </c>
      <c r="R45" s="39" t="s">
        <v>96</v>
      </c>
      <c r="S45" s="39" t="s">
        <v>96</v>
      </c>
      <c r="T45" s="39" t="s">
        <v>96</v>
      </c>
      <c r="U45" s="39" t="s">
        <v>96</v>
      </c>
      <c r="V45" s="39" t="s">
        <v>96</v>
      </c>
      <c r="W45" s="39" t="s">
        <v>96</v>
      </c>
      <c r="X45" s="39" t="s">
        <v>96</v>
      </c>
      <c r="Y45" s="38" t="s">
        <v>96</v>
      </c>
      <c r="Z45" s="59"/>
    </row>
    <row r="46" spans="1:26" ht="40.5" customHeight="1" x14ac:dyDescent="0.25">
      <c r="A46" s="89" t="s">
        <v>891</v>
      </c>
      <c r="B46" s="29" t="s">
        <v>266</v>
      </c>
      <c r="C46" s="29" t="s">
        <v>91</v>
      </c>
      <c r="D46" s="29" t="s">
        <v>267</v>
      </c>
      <c r="E46" s="29" t="s">
        <v>93</v>
      </c>
      <c r="F46" s="26">
        <v>24200</v>
      </c>
      <c r="G46" s="27">
        <v>22004</v>
      </c>
      <c r="H46" s="27">
        <v>457</v>
      </c>
      <c r="I46" s="27">
        <v>271</v>
      </c>
      <c r="J46" s="27">
        <v>6</v>
      </c>
      <c r="K46" s="27">
        <v>609</v>
      </c>
      <c r="L46" s="27">
        <v>489</v>
      </c>
      <c r="M46" s="27">
        <v>100</v>
      </c>
      <c r="N46" s="27">
        <v>265</v>
      </c>
      <c r="O46" s="26">
        <v>23219</v>
      </c>
      <c r="P46" s="27">
        <v>20857</v>
      </c>
      <c r="Q46" s="27">
        <v>455</v>
      </c>
      <c r="R46" s="27">
        <v>177</v>
      </c>
      <c r="S46" s="27">
        <v>52</v>
      </c>
      <c r="T46" s="27">
        <v>15</v>
      </c>
      <c r="U46" s="27">
        <v>660</v>
      </c>
      <c r="V46" s="27">
        <v>601</v>
      </c>
      <c r="W46" s="27">
        <v>123</v>
      </c>
      <c r="X46" s="27">
        <v>280</v>
      </c>
      <c r="Y46" s="26">
        <v>18553</v>
      </c>
      <c r="Z46" s="59"/>
    </row>
    <row r="47" spans="1:26" ht="60.75" x14ac:dyDescent="0.25">
      <c r="A47" s="89" t="s">
        <v>892</v>
      </c>
      <c r="B47" s="29" t="s">
        <v>268</v>
      </c>
      <c r="C47" s="29" t="s">
        <v>91</v>
      </c>
      <c r="D47" s="29" t="s">
        <v>267</v>
      </c>
      <c r="E47" s="29" t="s">
        <v>93</v>
      </c>
      <c r="F47" s="36">
        <f>F48+F51+F52</f>
        <v>69.128368081000005</v>
      </c>
      <c r="G47" s="171">
        <f t="shared" ref="G47:N47" si="1">G48+G51+G52</f>
        <v>16.523704208999998</v>
      </c>
      <c r="H47" s="171">
        <f t="shared" si="1"/>
        <v>6.8555363619999996</v>
      </c>
      <c r="I47" s="171">
        <f t="shared" si="1"/>
        <v>8.0290470739999993</v>
      </c>
      <c r="J47" s="171">
        <f t="shared" si="1"/>
        <v>1.232972</v>
      </c>
      <c r="K47" s="171">
        <f t="shared" si="1"/>
        <v>9.392841056</v>
      </c>
      <c r="L47" s="171">
        <f t="shared" si="1"/>
        <v>8.151788680000001</v>
      </c>
      <c r="M47" s="171">
        <f t="shared" si="1"/>
        <v>9.0504444180000014</v>
      </c>
      <c r="N47" s="171">
        <f t="shared" si="1"/>
        <v>9.8920342819999991</v>
      </c>
      <c r="O47" s="26">
        <v>67.978999999999999</v>
      </c>
      <c r="P47" s="27" t="s">
        <v>96</v>
      </c>
      <c r="Q47" s="27" t="s">
        <v>96</v>
      </c>
      <c r="R47" s="27" t="s">
        <v>96</v>
      </c>
      <c r="S47" s="27" t="s">
        <v>96</v>
      </c>
      <c r="T47" s="27" t="s">
        <v>96</v>
      </c>
      <c r="U47" s="27" t="s">
        <v>96</v>
      </c>
      <c r="V47" s="27" t="s">
        <v>96</v>
      </c>
      <c r="W47" s="27" t="s">
        <v>96</v>
      </c>
      <c r="X47" s="27" t="s">
        <v>96</v>
      </c>
      <c r="Y47" s="26">
        <v>58</v>
      </c>
      <c r="Z47" s="59"/>
    </row>
    <row r="48" spans="1:26" ht="20.25" x14ac:dyDescent="0.25">
      <c r="A48" s="89" t="s">
        <v>893</v>
      </c>
      <c r="B48" s="55" t="s">
        <v>269</v>
      </c>
      <c r="C48" s="29" t="s">
        <v>91</v>
      </c>
      <c r="D48" s="29" t="s">
        <v>267</v>
      </c>
      <c r="E48" s="29" t="s">
        <v>93</v>
      </c>
      <c r="F48" s="175">
        <v>9.6888939999999995</v>
      </c>
      <c r="G48" s="176">
        <v>8.6521279999999994</v>
      </c>
      <c r="H48" s="176">
        <v>0.27928799999999998</v>
      </c>
      <c r="I48" s="176">
        <v>0.122145</v>
      </c>
      <c r="J48" s="176">
        <v>6.4999999999999997E-3</v>
      </c>
      <c r="K48" s="176">
        <v>0.121556</v>
      </c>
      <c r="L48" s="176">
        <v>7.2899000000000005E-2</v>
      </c>
      <c r="M48" s="176">
        <v>0.23494599999999999</v>
      </c>
      <c r="N48" s="176">
        <v>0.199432</v>
      </c>
      <c r="O48" s="78">
        <v>15.909000000000001</v>
      </c>
      <c r="P48" s="79">
        <v>9.1769999999999996</v>
      </c>
      <c r="Q48" s="79">
        <v>1.246</v>
      </c>
      <c r="R48" s="79">
        <v>0.63900000000000001</v>
      </c>
      <c r="S48" s="51">
        <v>3.3000000000000002E-2</v>
      </c>
      <c r="T48" s="79">
        <v>0.20100000000000001</v>
      </c>
      <c r="U48" s="79">
        <v>2.4830000000000001</v>
      </c>
      <c r="V48" s="79">
        <v>0.433</v>
      </c>
      <c r="W48" s="79">
        <v>1.091</v>
      </c>
      <c r="X48" s="79">
        <v>0.60599999999999998</v>
      </c>
      <c r="Y48" s="78">
        <v>16</v>
      </c>
      <c r="Z48" s="59"/>
    </row>
    <row r="49" spans="1:26" ht="20.25" x14ac:dyDescent="0.25">
      <c r="A49" s="89" t="s">
        <v>276</v>
      </c>
      <c r="B49" s="55" t="s">
        <v>18</v>
      </c>
      <c r="C49" s="29" t="s">
        <v>91</v>
      </c>
      <c r="D49" s="29" t="s">
        <v>267</v>
      </c>
      <c r="E49" s="29" t="s">
        <v>93</v>
      </c>
      <c r="F49" s="175">
        <v>6.5864329999999995</v>
      </c>
      <c r="G49" s="177">
        <v>6.5476830000000001</v>
      </c>
      <c r="H49" s="177">
        <v>0</v>
      </c>
      <c r="I49" s="177">
        <v>2.6749999999999999E-2</v>
      </c>
      <c r="J49" s="177">
        <v>0</v>
      </c>
      <c r="K49" s="177">
        <v>0</v>
      </c>
      <c r="L49" s="177">
        <v>0</v>
      </c>
      <c r="M49" s="177">
        <v>1.2E-2</v>
      </c>
      <c r="N49" s="177">
        <v>0</v>
      </c>
      <c r="O49" s="38" t="s">
        <v>96</v>
      </c>
      <c r="P49" s="39" t="s">
        <v>96</v>
      </c>
      <c r="Q49" s="39" t="s">
        <v>96</v>
      </c>
      <c r="R49" s="39" t="s">
        <v>96</v>
      </c>
      <c r="S49" s="39" t="s">
        <v>96</v>
      </c>
      <c r="T49" s="39" t="s">
        <v>96</v>
      </c>
      <c r="U49" s="39" t="s">
        <v>96</v>
      </c>
      <c r="V49" s="39" t="s">
        <v>96</v>
      </c>
      <c r="W49" s="39" t="s">
        <v>96</v>
      </c>
      <c r="X49" s="39" t="s">
        <v>96</v>
      </c>
      <c r="Y49" s="38" t="s">
        <v>96</v>
      </c>
      <c r="Z49" s="59"/>
    </row>
    <row r="50" spans="1:26" ht="20.25" x14ac:dyDescent="0.25">
      <c r="A50" s="89" t="s">
        <v>277</v>
      </c>
      <c r="B50" s="55" t="s">
        <v>20</v>
      </c>
      <c r="C50" s="29" t="s">
        <v>91</v>
      </c>
      <c r="D50" s="29" t="s">
        <v>267</v>
      </c>
      <c r="E50" s="29" t="s">
        <v>93</v>
      </c>
      <c r="F50" s="175">
        <v>3.1024609999999999</v>
      </c>
      <c r="G50" s="177">
        <v>2.1044450000000001</v>
      </c>
      <c r="H50" s="177">
        <v>0.27928799999999998</v>
      </c>
      <c r="I50" s="177">
        <v>9.5394999999999994E-2</v>
      </c>
      <c r="J50" s="177">
        <v>6.4999999999999997E-3</v>
      </c>
      <c r="K50" s="177">
        <v>0.121556</v>
      </c>
      <c r="L50" s="177">
        <v>7.2899000000000005E-2</v>
      </c>
      <c r="M50" s="177">
        <v>0.22294600000000001</v>
      </c>
      <c r="N50" s="177">
        <v>0.199432</v>
      </c>
      <c r="O50" s="38" t="s">
        <v>96</v>
      </c>
      <c r="P50" s="39" t="s">
        <v>96</v>
      </c>
      <c r="Q50" s="39" t="s">
        <v>96</v>
      </c>
      <c r="R50" s="39" t="s">
        <v>96</v>
      </c>
      <c r="S50" s="39" t="s">
        <v>96</v>
      </c>
      <c r="T50" s="39" t="s">
        <v>96</v>
      </c>
      <c r="U50" s="39" t="s">
        <v>96</v>
      </c>
      <c r="V50" s="39" t="s">
        <v>96</v>
      </c>
      <c r="W50" s="39" t="s">
        <v>96</v>
      </c>
      <c r="X50" s="39" t="s">
        <v>96</v>
      </c>
      <c r="Y50" s="38" t="s">
        <v>96</v>
      </c>
      <c r="Z50" s="59"/>
    </row>
    <row r="51" spans="1:26" ht="20.25" x14ac:dyDescent="0.25">
      <c r="A51" s="89" t="s">
        <v>894</v>
      </c>
      <c r="B51" s="55" t="s">
        <v>26</v>
      </c>
      <c r="C51" s="29" t="s">
        <v>91</v>
      </c>
      <c r="D51" s="29" t="s">
        <v>267</v>
      </c>
      <c r="E51" s="29" t="s">
        <v>93</v>
      </c>
      <c r="F51" s="78">
        <v>55.441710999999998</v>
      </c>
      <c r="G51" s="79">
        <v>7.5778470000000002</v>
      </c>
      <c r="H51" s="79">
        <v>6.1767789999999998</v>
      </c>
      <c r="I51" s="79">
        <v>6.9778979999999997</v>
      </c>
      <c r="J51" s="79">
        <v>1.070549</v>
      </c>
      <c r="K51" s="79">
        <v>8.7383290000000002</v>
      </c>
      <c r="L51" s="79">
        <v>7.9523830000000002</v>
      </c>
      <c r="M51" s="79">
        <v>8.1627500000000008</v>
      </c>
      <c r="N51" s="79">
        <v>8.7851759999999999</v>
      </c>
      <c r="O51" s="78">
        <v>52.07</v>
      </c>
      <c r="P51" s="81" t="s">
        <v>96</v>
      </c>
      <c r="Q51" s="81" t="s">
        <v>96</v>
      </c>
      <c r="R51" s="81" t="s">
        <v>96</v>
      </c>
      <c r="S51" s="81" t="s">
        <v>96</v>
      </c>
      <c r="T51" s="81" t="s">
        <v>96</v>
      </c>
      <c r="U51" s="81" t="s">
        <v>96</v>
      </c>
      <c r="V51" s="81" t="s">
        <v>96</v>
      </c>
      <c r="W51" s="81" t="s">
        <v>96</v>
      </c>
      <c r="X51" s="81" t="s">
        <v>96</v>
      </c>
      <c r="Y51" s="78">
        <v>42</v>
      </c>
      <c r="Z51" s="59"/>
    </row>
    <row r="52" spans="1:26" ht="20.25" x14ac:dyDescent="0.25">
      <c r="A52" s="89" t="s">
        <v>895</v>
      </c>
      <c r="B52" s="55" t="s">
        <v>270</v>
      </c>
      <c r="C52" s="29" t="s">
        <v>91</v>
      </c>
      <c r="D52" s="29" t="s">
        <v>267</v>
      </c>
      <c r="E52" s="29" t="s">
        <v>93</v>
      </c>
      <c r="F52" s="78">
        <f>SUM(G52:N52)</f>
        <v>3.997763081</v>
      </c>
      <c r="G52" s="79">
        <v>0.29372920899999999</v>
      </c>
      <c r="H52" s="79">
        <v>0.39946936199999999</v>
      </c>
      <c r="I52" s="79">
        <v>0.92900407399999996</v>
      </c>
      <c r="J52" s="79">
        <v>0.15592300000000001</v>
      </c>
      <c r="K52" s="79">
        <v>0.53295605599999996</v>
      </c>
      <c r="L52" s="79">
        <v>0.12650668000000001</v>
      </c>
      <c r="M52" s="79">
        <v>0.65274841800000005</v>
      </c>
      <c r="N52" s="79">
        <v>0.90742628199999997</v>
      </c>
      <c r="O52" s="38" t="s">
        <v>96</v>
      </c>
      <c r="P52" s="39" t="s">
        <v>96</v>
      </c>
      <c r="Q52" s="39" t="s">
        <v>96</v>
      </c>
      <c r="R52" s="39" t="s">
        <v>96</v>
      </c>
      <c r="S52" s="39" t="s">
        <v>96</v>
      </c>
      <c r="T52" s="39" t="s">
        <v>96</v>
      </c>
      <c r="U52" s="39" t="s">
        <v>96</v>
      </c>
      <c r="V52" s="39" t="s">
        <v>96</v>
      </c>
      <c r="W52" s="39" t="s">
        <v>96</v>
      </c>
      <c r="X52" s="39" t="s">
        <v>96</v>
      </c>
      <c r="Y52" s="38" t="s">
        <v>96</v>
      </c>
      <c r="Z52" s="59"/>
    </row>
    <row r="53" spans="1:26" ht="60.75" x14ac:dyDescent="0.25">
      <c r="A53" s="89" t="s">
        <v>896</v>
      </c>
      <c r="B53" s="29" t="s">
        <v>271</v>
      </c>
      <c r="C53" s="29" t="s">
        <v>91</v>
      </c>
      <c r="D53" s="29" t="s">
        <v>267</v>
      </c>
      <c r="E53" s="29" t="s">
        <v>93</v>
      </c>
      <c r="F53" s="71">
        <f>F46+F47</f>
        <v>24269.128368081001</v>
      </c>
      <c r="G53" s="82">
        <f t="shared" ref="G53:N53" si="2">G46+G47</f>
        <v>22020.523704209001</v>
      </c>
      <c r="H53" s="82">
        <f t="shared" si="2"/>
        <v>463.85553636200001</v>
      </c>
      <c r="I53" s="82">
        <f t="shared" si="2"/>
        <v>279.029047074</v>
      </c>
      <c r="J53" s="82">
        <f t="shared" si="2"/>
        <v>7.2329720000000002</v>
      </c>
      <c r="K53" s="82">
        <f t="shared" si="2"/>
        <v>618.39284105599995</v>
      </c>
      <c r="L53" s="82">
        <f t="shared" si="2"/>
        <v>497.15178867999998</v>
      </c>
      <c r="M53" s="82">
        <f t="shared" si="2"/>
        <v>109.050444418</v>
      </c>
      <c r="N53" s="82">
        <f t="shared" si="2"/>
        <v>274.892034282</v>
      </c>
      <c r="O53" s="26">
        <f>O46+O47</f>
        <v>23286.978999999999</v>
      </c>
      <c r="P53" s="39" t="s">
        <v>96</v>
      </c>
      <c r="Q53" s="39" t="s">
        <v>96</v>
      </c>
      <c r="R53" s="39" t="s">
        <v>96</v>
      </c>
      <c r="S53" s="39" t="s">
        <v>96</v>
      </c>
      <c r="T53" s="39" t="s">
        <v>96</v>
      </c>
      <c r="U53" s="39" t="s">
        <v>96</v>
      </c>
      <c r="V53" s="39" t="s">
        <v>96</v>
      </c>
      <c r="W53" s="39" t="s">
        <v>96</v>
      </c>
      <c r="X53" s="39" t="s">
        <v>96</v>
      </c>
      <c r="Y53" s="26">
        <f>Y46+Y47</f>
        <v>18611</v>
      </c>
      <c r="Z53" s="59"/>
    </row>
    <row r="54" spans="1:26" ht="40.5" x14ac:dyDescent="0.25">
      <c r="A54" s="89" t="s">
        <v>897</v>
      </c>
      <c r="B54" s="29" t="s">
        <v>272</v>
      </c>
      <c r="C54" s="29" t="s">
        <v>91</v>
      </c>
      <c r="D54" s="29" t="s">
        <v>273</v>
      </c>
      <c r="E54" s="29" t="s">
        <v>106</v>
      </c>
      <c r="F54" s="26">
        <f>(F53/Справочно!E$5)*1000000</f>
        <v>207.02077414271577</v>
      </c>
      <c r="G54" s="27">
        <f>(G53/Справочно!F$5)*1000000</f>
        <v>681.02299419171106</v>
      </c>
      <c r="H54" s="27">
        <f>(H53/Справочно!G$5)*1000000</f>
        <v>40.830707385388862</v>
      </c>
      <c r="I54" s="27">
        <f>(I53/Справочно!H$5)*1000000</f>
        <v>21.13916311522766</v>
      </c>
      <c r="J54" s="27">
        <f>(J53/Справочно!I$5)*1000000</f>
        <v>1.0129530489612675</v>
      </c>
      <c r="K54" s="27">
        <f>(K53/Справочно!J$5)*1000000</f>
        <v>26.130246209686579</v>
      </c>
      <c r="L54" s="27">
        <f>(L53/Справочно!K$5)*1000000</f>
        <v>51.61296166182445</v>
      </c>
      <c r="M54" s="27">
        <f>(M53/Справочно!L$5)*1000000</f>
        <v>7.2496325450467598</v>
      </c>
      <c r="N54" s="27">
        <f>(N53/Справочно!M$5)*1000000</f>
        <v>56.619675357801817</v>
      </c>
      <c r="O54" s="26">
        <f>O53*1000000/Справочно!N$5</f>
        <v>198.13605931314257</v>
      </c>
      <c r="P54" s="27" t="s">
        <v>96</v>
      </c>
      <c r="Q54" s="27" t="s">
        <v>96</v>
      </c>
      <c r="R54" s="27" t="s">
        <v>96</v>
      </c>
      <c r="S54" s="27" t="s">
        <v>96</v>
      </c>
      <c r="T54" s="27" t="s">
        <v>96</v>
      </c>
      <c r="U54" s="27" t="s">
        <v>96</v>
      </c>
      <c r="V54" s="27" t="s">
        <v>96</v>
      </c>
      <c r="W54" s="27" t="s">
        <v>96</v>
      </c>
      <c r="X54" s="27" t="s">
        <v>96</v>
      </c>
      <c r="Y54" s="26">
        <f>Y53*1000000/Справочно!X$5</f>
        <v>157.84164563828813</v>
      </c>
      <c r="Z54" s="59"/>
    </row>
    <row r="55" spans="1:26" ht="40.5" x14ac:dyDescent="0.25">
      <c r="A55" s="89" t="s">
        <v>898</v>
      </c>
      <c r="B55" s="29" t="s">
        <v>274</v>
      </c>
      <c r="C55" s="29" t="s">
        <v>91</v>
      </c>
      <c r="D55" s="29" t="s">
        <v>158</v>
      </c>
      <c r="E55" s="29" t="s">
        <v>106</v>
      </c>
      <c r="F55" s="83">
        <f>F53/Справочно!E$14*100</f>
        <v>28.171108623525519</v>
      </c>
      <c r="G55" s="66" t="s">
        <v>96</v>
      </c>
      <c r="H55" s="66" t="s">
        <v>96</v>
      </c>
      <c r="I55" s="66" t="s">
        <v>96</v>
      </c>
      <c r="J55" s="66" t="s">
        <v>96</v>
      </c>
      <c r="K55" s="66" t="s">
        <v>96</v>
      </c>
      <c r="L55" s="66" t="s">
        <v>96</v>
      </c>
      <c r="M55" s="66" t="s">
        <v>96</v>
      </c>
      <c r="N55" s="66" t="s">
        <v>96</v>
      </c>
      <c r="O55" s="83">
        <f>O53/Справочно!N$14*100</f>
        <v>29.108723749999999</v>
      </c>
      <c r="P55" s="84" t="s">
        <v>96</v>
      </c>
      <c r="Q55" s="84" t="s">
        <v>96</v>
      </c>
      <c r="R55" s="84" t="s">
        <v>96</v>
      </c>
      <c r="S55" s="84" t="s">
        <v>96</v>
      </c>
      <c r="T55" s="84" t="s">
        <v>96</v>
      </c>
      <c r="U55" s="84" t="s">
        <v>96</v>
      </c>
      <c r="V55" s="84" t="s">
        <v>96</v>
      </c>
      <c r="W55" s="84" t="s">
        <v>96</v>
      </c>
      <c r="X55" s="84" t="s">
        <v>96</v>
      </c>
      <c r="Y55" s="26">
        <v>26</v>
      </c>
      <c r="Z55" s="59"/>
    </row>
    <row r="56" spans="1:26" ht="40.5" x14ac:dyDescent="0.25">
      <c r="A56" s="89" t="s">
        <v>899</v>
      </c>
      <c r="B56" s="29" t="s">
        <v>275</v>
      </c>
      <c r="C56" s="29" t="s">
        <v>194</v>
      </c>
      <c r="D56" s="29" t="s">
        <v>267</v>
      </c>
      <c r="E56" s="29" t="s">
        <v>93</v>
      </c>
      <c r="F56" s="26">
        <v>86.973708000000002</v>
      </c>
      <c r="G56" s="27">
        <v>15.999393</v>
      </c>
      <c r="H56" s="27">
        <v>7.0875069999999996</v>
      </c>
      <c r="I56" s="27">
        <v>11.043279</v>
      </c>
      <c r="J56" s="27">
        <v>2.3321960000000002</v>
      </c>
      <c r="K56" s="27">
        <v>12.908405</v>
      </c>
      <c r="L56" s="27">
        <v>13.241008000000001</v>
      </c>
      <c r="M56" s="27">
        <v>11.770300000000001</v>
      </c>
      <c r="N56" s="27">
        <v>12.591620000000001</v>
      </c>
      <c r="O56" s="26">
        <v>80.858999999999995</v>
      </c>
      <c r="P56" s="27" t="s">
        <v>96</v>
      </c>
      <c r="Q56" s="27" t="s">
        <v>96</v>
      </c>
      <c r="R56" s="27" t="s">
        <v>96</v>
      </c>
      <c r="S56" s="27" t="s">
        <v>96</v>
      </c>
      <c r="T56" s="27" t="s">
        <v>96</v>
      </c>
      <c r="U56" s="27" t="s">
        <v>96</v>
      </c>
      <c r="V56" s="27" t="s">
        <v>96</v>
      </c>
      <c r="W56" s="27" t="s">
        <v>96</v>
      </c>
      <c r="X56" s="27" t="s">
        <v>96</v>
      </c>
      <c r="Y56" s="26">
        <v>77</v>
      </c>
      <c r="Z56" s="59"/>
    </row>
    <row r="57" spans="1:26" ht="20.25" x14ac:dyDescent="0.25">
      <c r="A57" s="89" t="s">
        <v>900</v>
      </c>
      <c r="B57" s="55" t="s">
        <v>269</v>
      </c>
      <c r="C57" s="29" t="s">
        <v>194</v>
      </c>
      <c r="D57" s="29" t="s">
        <v>267</v>
      </c>
      <c r="E57" s="29" t="s">
        <v>93</v>
      </c>
      <c r="F57" s="78">
        <v>7.9821970000000002</v>
      </c>
      <c r="G57" s="79">
        <v>7.2159110000000002</v>
      </c>
      <c r="H57" s="79">
        <v>5.1499000000000003E-2</v>
      </c>
      <c r="I57" s="79">
        <v>0.205981</v>
      </c>
      <c r="J57" s="79">
        <v>0</v>
      </c>
      <c r="K57" s="79">
        <v>0.16131799999999999</v>
      </c>
      <c r="L57" s="79">
        <v>3.9280000000000002E-2</v>
      </c>
      <c r="M57" s="79">
        <v>0.15771399999999999</v>
      </c>
      <c r="N57" s="79">
        <v>0.15049399999999999</v>
      </c>
      <c r="O57" s="78">
        <v>14.587999999999999</v>
      </c>
      <c r="P57" s="79">
        <v>6.8490000000000002</v>
      </c>
      <c r="Q57" s="79">
        <v>1.177</v>
      </c>
      <c r="R57" s="79">
        <v>1.292</v>
      </c>
      <c r="S57" s="51">
        <v>4.3999999999999997E-2</v>
      </c>
      <c r="T57" s="79">
        <v>0.159</v>
      </c>
      <c r="U57" s="79">
        <v>2.6509999999999998</v>
      </c>
      <c r="V57" s="79">
        <v>0.66700000000000004</v>
      </c>
      <c r="W57" s="79">
        <v>1.2669999999999999</v>
      </c>
      <c r="X57" s="79">
        <v>0.48199999999999998</v>
      </c>
      <c r="Y57" s="78">
        <v>19</v>
      </c>
      <c r="Z57" s="59"/>
    </row>
    <row r="58" spans="1:26" s="180" customFormat="1" ht="20.25" x14ac:dyDescent="0.25">
      <c r="A58" s="89" t="s">
        <v>282</v>
      </c>
      <c r="B58" s="55" t="s">
        <v>18</v>
      </c>
      <c r="C58" s="29" t="s">
        <v>194</v>
      </c>
      <c r="D58" s="29" t="s">
        <v>267</v>
      </c>
      <c r="E58" s="29" t="s">
        <v>93</v>
      </c>
      <c r="F58" s="178">
        <v>3.0659169999999998</v>
      </c>
      <c r="G58" s="111">
        <v>3.0659169999999998</v>
      </c>
      <c r="H58" s="111">
        <v>0</v>
      </c>
      <c r="I58" s="111">
        <v>0</v>
      </c>
      <c r="J58" s="111">
        <v>0</v>
      </c>
      <c r="K58" s="111">
        <v>0</v>
      </c>
      <c r="L58" s="111">
        <v>0</v>
      </c>
      <c r="M58" s="111">
        <v>0</v>
      </c>
      <c r="N58" s="111">
        <v>0</v>
      </c>
      <c r="O58" s="78" t="s">
        <v>96</v>
      </c>
      <c r="P58" s="81" t="s">
        <v>96</v>
      </c>
      <c r="Q58" s="81" t="s">
        <v>96</v>
      </c>
      <c r="R58" s="81" t="s">
        <v>96</v>
      </c>
      <c r="S58" s="81" t="s">
        <v>96</v>
      </c>
      <c r="T58" s="81" t="s">
        <v>96</v>
      </c>
      <c r="U58" s="81" t="s">
        <v>96</v>
      </c>
      <c r="V58" s="81" t="s">
        <v>96</v>
      </c>
      <c r="W58" s="81" t="s">
        <v>96</v>
      </c>
      <c r="X58" s="81" t="s">
        <v>96</v>
      </c>
      <c r="Y58" s="78" t="s">
        <v>96</v>
      </c>
      <c r="Z58" s="179"/>
    </row>
    <row r="59" spans="1:26" s="180" customFormat="1" ht="20.25" x14ac:dyDescent="0.25">
      <c r="A59" s="89" t="s">
        <v>284</v>
      </c>
      <c r="B59" s="55" t="s">
        <v>20</v>
      </c>
      <c r="C59" s="29" t="s">
        <v>194</v>
      </c>
      <c r="D59" s="29" t="s">
        <v>267</v>
      </c>
      <c r="E59" s="29" t="s">
        <v>93</v>
      </c>
      <c r="F59" s="178">
        <v>4.9162800000000004</v>
      </c>
      <c r="G59" s="111">
        <v>4.1499940000000004</v>
      </c>
      <c r="H59" s="111">
        <v>5.1499000000000003E-2</v>
      </c>
      <c r="I59" s="111">
        <v>0.205981</v>
      </c>
      <c r="J59" s="111">
        <v>0</v>
      </c>
      <c r="K59" s="111">
        <v>0.16131799999999999</v>
      </c>
      <c r="L59" s="111">
        <v>3.9280000000000002E-2</v>
      </c>
      <c r="M59" s="111">
        <v>0.15771399999999999</v>
      </c>
      <c r="N59" s="111">
        <v>0.15049399999999999</v>
      </c>
      <c r="O59" s="78" t="s">
        <v>96</v>
      </c>
      <c r="P59" s="81" t="s">
        <v>96</v>
      </c>
      <c r="Q59" s="81" t="s">
        <v>96</v>
      </c>
      <c r="R59" s="81" t="s">
        <v>96</v>
      </c>
      <c r="S59" s="81" t="s">
        <v>96</v>
      </c>
      <c r="T59" s="81" t="s">
        <v>96</v>
      </c>
      <c r="U59" s="81" t="s">
        <v>96</v>
      </c>
      <c r="V59" s="81" t="s">
        <v>96</v>
      </c>
      <c r="W59" s="81" t="s">
        <v>96</v>
      </c>
      <c r="X59" s="81" t="s">
        <v>96</v>
      </c>
      <c r="Y59" s="78" t="s">
        <v>96</v>
      </c>
      <c r="Z59" s="179"/>
    </row>
    <row r="60" spans="1:26" ht="20.25" x14ac:dyDescent="0.25">
      <c r="A60" s="89" t="s">
        <v>901</v>
      </c>
      <c r="B60" s="55" t="s">
        <v>26</v>
      </c>
      <c r="C60" s="29" t="s">
        <v>194</v>
      </c>
      <c r="D60" s="29" t="s">
        <v>267</v>
      </c>
      <c r="E60" s="29" t="s">
        <v>93</v>
      </c>
      <c r="F60" s="78">
        <v>78.991511000000003</v>
      </c>
      <c r="G60" s="81">
        <v>8.7834819999999993</v>
      </c>
      <c r="H60" s="81">
        <v>7.0360079999999998</v>
      </c>
      <c r="I60" s="81">
        <v>10.837298000000001</v>
      </c>
      <c r="J60" s="81">
        <v>2.3321960000000002</v>
      </c>
      <c r="K60" s="81">
        <v>12.747087000000001</v>
      </c>
      <c r="L60" s="81">
        <v>13.201727999999999</v>
      </c>
      <c r="M60" s="81">
        <v>11.612586</v>
      </c>
      <c r="N60" s="81">
        <v>12.441126000000001</v>
      </c>
      <c r="O60" s="78">
        <v>66.271000000000001</v>
      </c>
      <c r="P60" s="81" t="s">
        <v>96</v>
      </c>
      <c r="Q60" s="81" t="s">
        <v>96</v>
      </c>
      <c r="R60" s="81" t="s">
        <v>96</v>
      </c>
      <c r="S60" s="81" t="s">
        <v>96</v>
      </c>
      <c r="T60" s="81" t="s">
        <v>96</v>
      </c>
      <c r="U60" s="81" t="s">
        <v>96</v>
      </c>
      <c r="V60" s="81" t="s">
        <v>96</v>
      </c>
      <c r="W60" s="81" t="s">
        <v>96</v>
      </c>
      <c r="X60" s="81" t="s">
        <v>96</v>
      </c>
      <c r="Y60" s="78">
        <v>58</v>
      </c>
      <c r="Z60" s="59"/>
    </row>
    <row r="61" spans="1:26" ht="40.5" x14ac:dyDescent="0.25">
      <c r="A61" s="88" t="s">
        <v>902</v>
      </c>
      <c r="B61" s="29" t="s">
        <v>278</v>
      </c>
      <c r="C61" s="29" t="s">
        <v>194</v>
      </c>
      <c r="D61" s="29" t="s">
        <v>267</v>
      </c>
      <c r="E61" s="29" t="s">
        <v>93</v>
      </c>
      <c r="F61" s="86">
        <v>6.8454767929999996</v>
      </c>
      <c r="G61" s="87">
        <v>2.262275399</v>
      </c>
      <c r="H61" s="87">
        <v>0.57548870500000004</v>
      </c>
      <c r="I61" s="87">
        <v>1.033593448</v>
      </c>
      <c r="J61" s="87">
        <v>4.2053E-2</v>
      </c>
      <c r="K61" s="87">
        <v>0.65982141999999999</v>
      </c>
      <c r="L61" s="87">
        <v>0.91635490600000002</v>
      </c>
      <c r="M61" s="87">
        <v>0.49454358799999998</v>
      </c>
      <c r="N61" s="87">
        <v>0.86134632700000002</v>
      </c>
      <c r="O61" s="24" t="s">
        <v>96</v>
      </c>
      <c r="P61" s="66" t="s">
        <v>96</v>
      </c>
      <c r="Q61" s="66" t="s">
        <v>96</v>
      </c>
      <c r="R61" s="66" t="s">
        <v>96</v>
      </c>
      <c r="S61" s="66" t="s">
        <v>96</v>
      </c>
      <c r="T61" s="66" t="s">
        <v>96</v>
      </c>
      <c r="U61" s="66" t="s">
        <v>96</v>
      </c>
      <c r="V61" s="66" t="s">
        <v>96</v>
      </c>
      <c r="W61" s="66" t="s">
        <v>96</v>
      </c>
      <c r="X61" s="66" t="s">
        <v>96</v>
      </c>
      <c r="Y61" s="24" t="s">
        <v>96</v>
      </c>
      <c r="Z61" s="59"/>
    </row>
    <row r="62" spans="1:26" ht="20.25" x14ac:dyDescent="0.25">
      <c r="A62" s="239" t="s">
        <v>279</v>
      </c>
      <c r="B62" s="239"/>
      <c r="C62" s="239"/>
      <c r="D62" s="239"/>
      <c r="E62" s="240"/>
      <c r="F62" s="24"/>
      <c r="G62" s="66"/>
      <c r="H62" s="66"/>
      <c r="I62" s="66"/>
      <c r="J62" s="66"/>
      <c r="K62" s="66"/>
      <c r="L62" s="66"/>
      <c r="M62" s="66"/>
      <c r="N62" s="66"/>
      <c r="O62" s="26"/>
      <c r="P62" s="27"/>
      <c r="Q62" s="27"/>
      <c r="R62" s="27"/>
      <c r="S62" s="27"/>
      <c r="T62" s="27"/>
      <c r="U62" s="27"/>
      <c r="V62" s="27"/>
      <c r="W62" s="27"/>
      <c r="X62" s="27"/>
      <c r="Y62" s="26"/>
      <c r="Z62" s="59"/>
    </row>
    <row r="63" spans="1:26" ht="60.75" x14ac:dyDescent="0.25">
      <c r="A63" s="29" t="s">
        <v>903</v>
      </c>
      <c r="B63" s="29" t="s">
        <v>280</v>
      </c>
      <c r="C63" s="29" t="s">
        <v>91</v>
      </c>
      <c r="D63" s="29" t="s">
        <v>92</v>
      </c>
      <c r="E63" s="29" t="s">
        <v>93</v>
      </c>
      <c r="F63" s="26">
        <f>F64+F67+F68</f>
        <v>7822</v>
      </c>
      <c r="G63" s="31">
        <f t="shared" ref="G63:N63" si="3">G64+G67</f>
        <v>917</v>
      </c>
      <c r="H63" s="31">
        <f t="shared" si="3"/>
        <v>551</v>
      </c>
      <c r="I63" s="31">
        <f t="shared" si="3"/>
        <v>703</v>
      </c>
      <c r="J63" s="31">
        <f t="shared" si="3"/>
        <v>101</v>
      </c>
      <c r="K63" s="31">
        <f t="shared" si="3"/>
        <v>818</v>
      </c>
      <c r="L63" s="31">
        <f t="shared" si="3"/>
        <v>292</v>
      </c>
      <c r="M63" s="31">
        <f t="shared" si="3"/>
        <v>538</v>
      </c>
      <c r="N63" s="31">
        <f t="shared" si="3"/>
        <v>647</v>
      </c>
      <c r="O63" s="24" t="s">
        <v>96</v>
      </c>
      <c r="P63" s="66" t="s">
        <v>96</v>
      </c>
      <c r="Q63" s="66" t="s">
        <v>96</v>
      </c>
      <c r="R63" s="66" t="s">
        <v>96</v>
      </c>
      <c r="S63" s="66" t="s">
        <v>96</v>
      </c>
      <c r="T63" s="66" t="s">
        <v>96</v>
      </c>
      <c r="U63" s="66" t="s">
        <v>96</v>
      </c>
      <c r="V63" s="66" t="s">
        <v>96</v>
      </c>
      <c r="W63" s="66" t="s">
        <v>96</v>
      </c>
      <c r="X63" s="66" t="s">
        <v>96</v>
      </c>
      <c r="Y63" s="24" t="s">
        <v>96</v>
      </c>
      <c r="Z63" s="59"/>
    </row>
    <row r="64" spans="1:26" ht="60.75" x14ac:dyDescent="0.25">
      <c r="A64" s="89" t="s">
        <v>904</v>
      </c>
      <c r="B64" s="55" t="s">
        <v>281</v>
      </c>
      <c r="C64" s="29" t="s">
        <v>91</v>
      </c>
      <c r="D64" s="29" t="s">
        <v>92</v>
      </c>
      <c r="E64" s="29" t="s">
        <v>93</v>
      </c>
      <c r="F64" s="26">
        <v>102</v>
      </c>
      <c r="G64" s="31">
        <v>60</v>
      </c>
      <c r="H64" s="31">
        <v>3</v>
      </c>
      <c r="I64" s="31">
        <v>28</v>
      </c>
      <c r="J64" s="31">
        <v>0</v>
      </c>
      <c r="K64" s="31">
        <v>6</v>
      </c>
      <c r="L64" s="31">
        <v>2</v>
      </c>
      <c r="M64" s="31">
        <v>3</v>
      </c>
      <c r="N64" s="31">
        <v>0</v>
      </c>
      <c r="O64" s="24" t="s">
        <v>96</v>
      </c>
      <c r="P64" s="66" t="s">
        <v>96</v>
      </c>
      <c r="Q64" s="66" t="s">
        <v>96</v>
      </c>
      <c r="R64" s="66" t="s">
        <v>96</v>
      </c>
      <c r="S64" s="66" t="s">
        <v>96</v>
      </c>
      <c r="T64" s="66" t="s">
        <v>96</v>
      </c>
      <c r="U64" s="66" t="s">
        <v>96</v>
      </c>
      <c r="V64" s="66" t="s">
        <v>96</v>
      </c>
      <c r="W64" s="66" t="s">
        <v>96</v>
      </c>
      <c r="X64" s="66" t="s">
        <v>96</v>
      </c>
      <c r="Y64" s="24" t="s">
        <v>96</v>
      </c>
      <c r="Z64" s="59"/>
    </row>
    <row r="65" spans="1:26" ht="60.75" x14ac:dyDescent="0.25">
      <c r="A65" s="89" t="s">
        <v>905</v>
      </c>
      <c r="B65" s="55" t="s">
        <v>283</v>
      </c>
      <c r="C65" s="29" t="s">
        <v>91</v>
      </c>
      <c r="D65" s="29" t="s">
        <v>92</v>
      </c>
      <c r="E65" s="29" t="s">
        <v>93</v>
      </c>
      <c r="F65" s="26">
        <v>26</v>
      </c>
      <c r="G65" s="31">
        <v>26</v>
      </c>
      <c r="H65" s="31">
        <v>0</v>
      </c>
      <c r="I65" s="31">
        <v>0</v>
      </c>
      <c r="J65" s="31">
        <v>0</v>
      </c>
      <c r="K65" s="31">
        <v>0</v>
      </c>
      <c r="L65" s="31">
        <v>0</v>
      </c>
      <c r="M65" s="31">
        <v>0</v>
      </c>
      <c r="N65" s="31">
        <v>0</v>
      </c>
      <c r="O65" s="24" t="s">
        <v>96</v>
      </c>
      <c r="P65" s="66" t="s">
        <v>96</v>
      </c>
      <c r="Q65" s="66" t="s">
        <v>96</v>
      </c>
      <c r="R65" s="66" t="s">
        <v>96</v>
      </c>
      <c r="S65" s="66" t="s">
        <v>96</v>
      </c>
      <c r="T65" s="66" t="s">
        <v>96</v>
      </c>
      <c r="U65" s="66" t="s">
        <v>96</v>
      </c>
      <c r="V65" s="66" t="s">
        <v>96</v>
      </c>
      <c r="W65" s="66" t="s">
        <v>96</v>
      </c>
      <c r="X65" s="66" t="s">
        <v>96</v>
      </c>
      <c r="Y65" s="24" t="s">
        <v>96</v>
      </c>
      <c r="Z65" s="59"/>
    </row>
    <row r="66" spans="1:26" ht="60.75" x14ac:dyDescent="0.25">
      <c r="A66" s="89" t="s">
        <v>906</v>
      </c>
      <c r="B66" s="55" t="s">
        <v>285</v>
      </c>
      <c r="C66" s="29" t="s">
        <v>91</v>
      </c>
      <c r="D66" s="29" t="s">
        <v>92</v>
      </c>
      <c r="E66" s="29" t="s">
        <v>93</v>
      </c>
      <c r="F66" s="26">
        <v>76</v>
      </c>
      <c r="G66" s="31">
        <v>34</v>
      </c>
      <c r="H66" s="31">
        <v>3</v>
      </c>
      <c r="I66" s="31">
        <v>28</v>
      </c>
      <c r="J66" s="31">
        <v>0</v>
      </c>
      <c r="K66" s="31">
        <v>6</v>
      </c>
      <c r="L66" s="31">
        <v>2</v>
      </c>
      <c r="M66" s="31">
        <v>3</v>
      </c>
      <c r="N66" s="31">
        <v>0</v>
      </c>
      <c r="O66" s="24" t="s">
        <v>96</v>
      </c>
      <c r="P66" s="66" t="s">
        <v>96</v>
      </c>
      <c r="Q66" s="66" t="s">
        <v>96</v>
      </c>
      <c r="R66" s="66" t="s">
        <v>96</v>
      </c>
      <c r="S66" s="66" t="s">
        <v>96</v>
      </c>
      <c r="T66" s="66" t="s">
        <v>96</v>
      </c>
      <c r="U66" s="66" t="s">
        <v>96</v>
      </c>
      <c r="V66" s="66" t="s">
        <v>96</v>
      </c>
      <c r="W66" s="66" t="s">
        <v>96</v>
      </c>
      <c r="X66" s="66" t="s">
        <v>96</v>
      </c>
      <c r="Y66" s="24" t="s">
        <v>96</v>
      </c>
      <c r="Z66" s="59"/>
    </row>
    <row r="67" spans="1:26" ht="40.5" x14ac:dyDescent="0.25">
      <c r="A67" s="89" t="s">
        <v>907</v>
      </c>
      <c r="B67" s="55" t="s">
        <v>248</v>
      </c>
      <c r="C67" s="29" t="s">
        <v>91</v>
      </c>
      <c r="D67" s="29" t="s">
        <v>92</v>
      </c>
      <c r="E67" s="29" t="s">
        <v>93</v>
      </c>
      <c r="F67" s="26">
        <v>4465</v>
      </c>
      <c r="G67" s="31">
        <v>857</v>
      </c>
      <c r="H67" s="31">
        <v>548</v>
      </c>
      <c r="I67" s="31">
        <v>675</v>
      </c>
      <c r="J67" s="31">
        <v>101</v>
      </c>
      <c r="K67" s="31">
        <v>812</v>
      </c>
      <c r="L67" s="31">
        <v>290</v>
      </c>
      <c r="M67" s="31">
        <v>535</v>
      </c>
      <c r="N67" s="31">
        <v>647</v>
      </c>
      <c r="O67" s="26">
        <v>5103</v>
      </c>
      <c r="P67" s="27" t="s">
        <v>96</v>
      </c>
      <c r="Q67" s="27" t="s">
        <v>96</v>
      </c>
      <c r="R67" s="27" t="s">
        <v>96</v>
      </c>
      <c r="S67" s="27" t="s">
        <v>96</v>
      </c>
      <c r="T67" s="27" t="s">
        <v>96</v>
      </c>
      <c r="U67" s="27" t="s">
        <v>96</v>
      </c>
      <c r="V67" s="27" t="s">
        <v>96</v>
      </c>
      <c r="W67" s="27" t="s">
        <v>96</v>
      </c>
      <c r="X67" s="27" t="s">
        <v>96</v>
      </c>
      <c r="Y67" s="26">
        <v>3535</v>
      </c>
      <c r="Z67" s="59"/>
    </row>
    <row r="68" spans="1:26" ht="20.25" x14ac:dyDescent="0.25">
      <c r="A68" s="89" t="s">
        <v>908</v>
      </c>
      <c r="B68" s="55" t="s">
        <v>250</v>
      </c>
      <c r="C68" s="29" t="s">
        <v>91</v>
      </c>
      <c r="D68" s="29" t="s">
        <v>92</v>
      </c>
      <c r="E68" s="29" t="s">
        <v>93</v>
      </c>
      <c r="F68" s="71">
        <v>3255</v>
      </c>
      <c r="G68" s="82">
        <v>734</v>
      </c>
      <c r="H68" s="82">
        <v>75</v>
      </c>
      <c r="I68" s="82">
        <v>836</v>
      </c>
      <c r="J68" s="82">
        <v>40</v>
      </c>
      <c r="K68" s="82">
        <v>727</v>
      </c>
      <c r="L68" s="82">
        <v>471</v>
      </c>
      <c r="M68" s="82">
        <v>212</v>
      </c>
      <c r="N68" s="82">
        <v>160</v>
      </c>
      <c r="O68" s="24" t="s">
        <v>96</v>
      </c>
      <c r="P68" s="66" t="s">
        <v>96</v>
      </c>
      <c r="Q68" s="66" t="s">
        <v>96</v>
      </c>
      <c r="R68" s="66" t="s">
        <v>96</v>
      </c>
      <c r="S68" s="66" t="s">
        <v>96</v>
      </c>
      <c r="T68" s="66" t="s">
        <v>96</v>
      </c>
      <c r="U68" s="66" t="s">
        <v>96</v>
      </c>
      <c r="V68" s="66" t="s">
        <v>96</v>
      </c>
      <c r="W68" s="66" t="s">
        <v>96</v>
      </c>
      <c r="X68" s="66" t="s">
        <v>96</v>
      </c>
      <c r="Y68" s="24" t="s">
        <v>96</v>
      </c>
      <c r="Z68" s="59"/>
    </row>
    <row r="69" spans="1:26" ht="60.75" x14ac:dyDescent="0.25">
      <c r="A69" s="89" t="s">
        <v>287</v>
      </c>
      <c r="B69" s="29" t="s">
        <v>286</v>
      </c>
      <c r="C69" s="29" t="s">
        <v>91</v>
      </c>
      <c r="D69" s="29" t="s">
        <v>92</v>
      </c>
      <c r="E69" s="29" t="s">
        <v>93</v>
      </c>
      <c r="F69" s="26">
        <v>823</v>
      </c>
      <c r="G69" s="31">
        <v>211</v>
      </c>
      <c r="H69" s="31">
        <v>131</v>
      </c>
      <c r="I69" s="31">
        <v>38</v>
      </c>
      <c r="J69" s="31">
        <v>27</v>
      </c>
      <c r="K69" s="31">
        <v>195</v>
      </c>
      <c r="L69" s="31">
        <v>95</v>
      </c>
      <c r="M69" s="31">
        <v>104</v>
      </c>
      <c r="N69" s="31">
        <v>22</v>
      </c>
      <c r="O69" s="26" t="s">
        <v>96</v>
      </c>
      <c r="P69" s="27" t="s">
        <v>96</v>
      </c>
      <c r="Q69" s="27" t="s">
        <v>96</v>
      </c>
      <c r="R69" s="27" t="s">
        <v>96</v>
      </c>
      <c r="S69" s="27" t="s">
        <v>96</v>
      </c>
      <c r="T69" s="27" t="s">
        <v>96</v>
      </c>
      <c r="U69" s="27" t="s">
        <v>96</v>
      </c>
      <c r="V69" s="27" t="s">
        <v>96</v>
      </c>
      <c r="W69" s="27" t="s">
        <v>96</v>
      </c>
      <c r="X69" s="27" t="s">
        <v>96</v>
      </c>
      <c r="Y69" s="26" t="s">
        <v>96</v>
      </c>
      <c r="Z69" s="59"/>
    </row>
    <row r="70" spans="1:26" ht="81" x14ac:dyDescent="0.25">
      <c r="A70" s="89" t="s">
        <v>909</v>
      </c>
      <c r="B70" s="29" t="s">
        <v>288</v>
      </c>
      <c r="C70" s="29" t="s">
        <v>91</v>
      </c>
      <c r="D70" s="29" t="s">
        <v>158</v>
      </c>
      <c r="E70" s="29" t="s">
        <v>195</v>
      </c>
      <c r="F70" s="38">
        <v>11.2</v>
      </c>
      <c r="G70" s="39">
        <v>7.9470198675496686</v>
      </c>
      <c r="H70" s="39">
        <v>8.6206896551724146</v>
      </c>
      <c r="I70" s="39">
        <v>17.741935483870968</v>
      </c>
      <c r="J70" s="39">
        <v>0</v>
      </c>
      <c r="K70" s="39">
        <v>12.5</v>
      </c>
      <c r="L70" s="39">
        <v>18.181818181818183</v>
      </c>
      <c r="M70" s="39">
        <v>13.559322033898304</v>
      </c>
      <c r="N70" s="39">
        <v>8</v>
      </c>
      <c r="O70" s="38">
        <v>10.199999999999999</v>
      </c>
      <c r="P70" s="39">
        <v>5.73</v>
      </c>
      <c r="Q70" s="39">
        <v>11.59</v>
      </c>
      <c r="R70" s="39">
        <v>6.06</v>
      </c>
      <c r="S70" s="39" t="s">
        <v>96</v>
      </c>
      <c r="T70" s="39">
        <v>0</v>
      </c>
      <c r="U70" s="39">
        <v>16.95</v>
      </c>
      <c r="V70" s="39">
        <v>13.33</v>
      </c>
      <c r="W70" s="39">
        <v>10.53</v>
      </c>
      <c r="X70" s="39">
        <v>0</v>
      </c>
      <c r="Y70" s="38" t="s">
        <v>96</v>
      </c>
      <c r="Z70" s="59"/>
    </row>
    <row r="71" spans="1:26" ht="20.25" x14ac:dyDescent="0.25">
      <c r="A71" s="89" t="s">
        <v>290</v>
      </c>
      <c r="B71" s="29" t="s">
        <v>12</v>
      </c>
      <c r="C71" s="29" t="s">
        <v>91</v>
      </c>
      <c r="D71" s="29" t="s">
        <v>158</v>
      </c>
      <c r="E71" s="29" t="s">
        <v>195</v>
      </c>
      <c r="F71" s="38">
        <v>11.2</v>
      </c>
      <c r="G71" s="39">
        <v>7.9470198675496686</v>
      </c>
      <c r="H71" s="39">
        <v>8.6206896551724146</v>
      </c>
      <c r="I71" s="39">
        <v>17.741935483870968</v>
      </c>
      <c r="J71" s="39">
        <v>0</v>
      </c>
      <c r="K71" s="39">
        <v>12.5</v>
      </c>
      <c r="L71" s="39">
        <v>18.181818181818183</v>
      </c>
      <c r="M71" s="39">
        <v>13.559322033898304</v>
      </c>
      <c r="N71" s="39">
        <v>8</v>
      </c>
      <c r="O71" s="38">
        <v>9.4</v>
      </c>
      <c r="P71" s="39">
        <v>5.73</v>
      </c>
      <c r="Q71" s="39">
        <v>11.59</v>
      </c>
      <c r="R71" s="39">
        <v>6.06</v>
      </c>
      <c r="S71" s="39" t="s">
        <v>96</v>
      </c>
      <c r="T71" s="39">
        <v>0</v>
      </c>
      <c r="U71" s="39">
        <v>14.41</v>
      </c>
      <c r="V71" s="39">
        <v>13.33</v>
      </c>
      <c r="W71" s="39">
        <v>8.77</v>
      </c>
      <c r="X71" s="39">
        <v>0</v>
      </c>
      <c r="Y71" s="38" t="s">
        <v>96</v>
      </c>
      <c r="Z71" s="59"/>
    </row>
    <row r="72" spans="1:26" ht="20.25" x14ac:dyDescent="0.25">
      <c r="A72" s="89" t="s">
        <v>292</v>
      </c>
      <c r="B72" s="29" t="s">
        <v>14</v>
      </c>
      <c r="C72" s="29" t="s">
        <v>91</v>
      </c>
      <c r="D72" s="29" t="s">
        <v>158</v>
      </c>
      <c r="E72" s="29" t="s">
        <v>195</v>
      </c>
      <c r="F72" s="38">
        <v>0.6</v>
      </c>
      <c r="G72" s="39">
        <v>0</v>
      </c>
      <c r="H72" s="39">
        <v>0</v>
      </c>
      <c r="I72" s="39">
        <v>4.838709677419355</v>
      </c>
      <c r="J72" s="39">
        <v>0</v>
      </c>
      <c r="K72" s="39">
        <v>0</v>
      </c>
      <c r="L72" s="39">
        <v>0</v>
      </c>
      <c r="M72" s="39">
        <v>0</v>
      </c>
      <c r="N72" s="39">
        <v>0</v>
      </c>
      <c r="O72" s="38">
        <v>1</v>
      </c>
      <c r="P72" s="39">
        <v>0</v>
      </c>
      <c r="Q72" s="39">
        <v>0</v>
      </c>
      <c r="R72" s="39">
        <v>0</v>
      </c>
      <c r="S72" s="39" t="s">
        <v>96</v>
      </c>
      <c r="T72" s="39">
        <v>0</v>
      </c>
      <c r="U72" s="39">
        <v>2.54</v>
      </c>
      <c r="V72" s="39">
        <v>0</v>
      </c>
      <c r="W72" s="39">
        <v>3.51</v>
      </c>
      <c r="X72" s="39">
        <v>0</v>
      </c>
      <c r="Y72" s="38" t="s">
        <v>96</v>
      </c>
      <c r="Z72" s="59"/>
    </row>
    <row r="73" spans="1:26" ht="20.25" x14ac:dyDescent="0.25">
      <c r="A73" s="89" t="s">
        <v>910</v>
      </c>
      <c r="B73" s="55" t="s">
        <v>16</v>
      </c>
      <c r="C73" s="29" t="s">
        <v>91</v>
      </c>
      <c r="D73" s="29" t="s">
        <v>158</v>
      </c>
      <c r="E73" s="29" t="s">
        <v>195</v>
      </c>
      <c r="F73" s="48">
        <v>0.6</v>
      </c>
      <c r="G73" s="51">
        <v>0</v>
      </c>
      <c r="H73" s="51">
        <v>0</v>
      </c>
      <c r="I73" s="51">
        <v>4.838709677419355</v>
      </c>
      <c r="J73" s="51">
        <v>0</v>
      </c>
      <c r="K73" s="51">
        <v>0</v>
      </c>
      <c r="L73" s="51">
        <v>0</v>
      </c>
      <c r="M73" s="51">
        <v>0</v>
      </c>
      <c r="N73" s="31">
        <v>0</v>
      </c>
      <c r="O73" s="48">
        <v>0.8</v>
      </c>
      <c r="P73" s="51">
        <v>0</v>
      </c>
      <c r="Q73" s="51">
        <v>0</v>
      </c>
      <c r="R73" s="51">
        <v>0</v>
      </c>
      <c r="S73" s="51" t="s">
        <v>96</v>
      </c>
      <c r="T73" s="51">
        <v>0</v>
      </c>
      <c r="U73" s="51">
        <v>2.54</v>
      </c>
      <c r="V73" s="51">
        <v>0</v>
      </c>
      <c r="W73" s="51">
        <v>1.75</v>
      </c>
      <c r="X73" s="51">
        <v>0</v>
      </c>
      <c r="Y73" s="48" t="s">
        <v>96</v>
      </c>
      <c r="Z73" s="59"/>
    </row>
    <row r="74" spans="1:26" ht="20.25" x14ac:dyDescent="0.25">
      <c r="A74" s="89" t="s">
        <v>911</v>
      </c>
      <c r="B74" s="55" t="s">
        <v>22</v>
      </c>
      <c r="C74" s="29" t="s">
        <v>91</v>
      </c>
      <c r="D74" s="29" t="s">
        <v>158</v>
      </c>
      <c r="E74" s="29" t="s">
        <v>195</v>
      </c>
      <c r="F74" s="90">
        <v>0</v>
      </c>
      <c r="G74" s="91">
        <v>0</v>
      </c>
      <c r="H74" s="91">
        <v>0</v>
      </c>
      <c r="I74" s="91">
        <v>0</v>
      </c>
      <c r="J74" s="91">
        <v>0</v>
      </c>
      <c r="K74" s="91">
        <v>0</v>
      </c>
      <c r="L74" s="91">
        <v>0</v>
      </c>
      <c r="M74" s="91">
        <v>0</v>
      </c>
      <c r="N74" s="91">
        <v>0</v>
      </c>
      <c r="O74" s="48">
        <v>0.2</v>
      </c>
      <c r="P74" s="51">
        <v>0</v>
      </c>
      <c r="Q74" s="51">
        <v>0</v>
      </c>
      <c r="R74" s="51">
        <v>0</v>
      </c>
      <c r="S74" s="51" t="s">
        <v>96</v>
      </c>
      <c r="T74" s="51">
        <v>0</v>
      </c>
      <c r="U74" s="51">
        <v>0</v>
      </c>
      <c r="V74" s="51">
        <v>0</v>
      </c>
      <c r="W74" s="51">
        <v>1.75</v>
      </c>
      <c r="X74" s="51">
        <v>0</v>
      </c>
      <c r="Y74" s="48" t="s">
        <v>96</v>
      </c>
      <c r="Z74" s="59"/>
    </row>
    <row r="75" spans="1:26" ht="20.25" x14ac:dyDescent="0.25">
      <c r="A75" s="89" t="s">
        <v>912</v>
      </c>
      <c r="B75" s="55" t="s">
        <v>24</v>
      </c>
      <c r="C75" s="29" t="s">
        <v>91</v>
      </c>
      <c r="D75" s="29" t="s">
        <v>158</v>
      </c>
      <c r="E75" s="29" t="s">
        <v>195</v>
      </c>
      <c r="F75" s="90">
        <v>0.2</v>
      </c>
      <c r="G75" s="92">
        <v>0</v>
      </c>
      <c r="H75" s="92">
        <v>0</v>
      </c>
      <c r="I75" s="92">
        <v>1.6129032258064515</v>
      </c>
      <c r="J75" s="92">
        <v>0</v>
      </c>
      <c r="K75" s="92">
        <v>0</v>
      </c>
      <c r="L75" s="92">
        <v>0</v>
      </c>
      <c r="M75" s="92">
        <v>0</v>
      </c>
      <c r="N75" s="92">
        <v>0</v>
      </c>
      <c r="O75" s="24" t="s">
        <v>96</v>
      </c>
      <c r="P75" s="66" t="s">
        <v>96</v>
      </c>
      <c r="Q75" s="66" t="s">
        <v>96</v>
      </c>
      <c r="R75" s="66" t="s">
        <v>96</v>
      </c>
      <c r="S75" s="66" t="s">
        <v>96</v>
      </c>
      <c r="T75" s="66" t="s">
        <v>96</v>
      </c>
      <c r="U75" s="66" t="s">
        <v>96</v>
      </c>
      <c r="V75" s="66" t="s">
        <v>96</v>
      </c>
      <c r="W75" s="66" t="s">
        <v>96</v>
      </c>
      <c r="X75" s="66" t="s">
        <v>96</v>
      </c>
      <c r="Y75" s="24" t="s">
        <v>96</v>
      </c>
      <c r="Z75" s="59"/>
    </row>
    <row r="76" spans="1:26" ht="60.75" x14ac:dyDescent="0.25">
      <c r="A76" s="89" t="s">
        <v>294</v>
      </c>
      <c r="B76" s="29" t="s">
        <v>289</v>
      </c>
      <c r="C76" s="29" t="s">
        <v>194</v>
      </c>
      <c r="D76" s="29" t="s">
        <v>92</v>
      </c>
      <c r="E76" s="29" t="s">
        <v>93</v>
      </c>
      <c r="F76" s="26">
        <v>1114</v>
      </c>
      <c r="G76" s="31">
        <v>523</v>
      </c>
      <c r="H76" s="31">
        <v>76</v>
      </c>
      <c r="I76" s="31">
        <v>114</v>
      </c>
      <c r="J76" s="31">
        <v>35</v>
      </c>
      <c r="K76" s="31">
        <v>144</v>
      </c>
      <c r="L76" s="31">
        <v>25</v>
      </c>
      <c r="M76" s="31">
        <v>177</v>
      </c>
      <c r="N76" s="31">
        <v>20</v>
      </c>
      <c r="O76" s="24" t="s">
        <v>96</v>
      </c>
      <c r="P76" s="66" t="s">
        <v>96</v>
      </c>
      <c r="Q76" s="66" t="s">
        <v>96</v>
      </c>
      <c r="R76" s="66" t="s">
        <v>96</v>
      </c>
      <c r="S76" s="66" t="s">
        <v>96</v>
      </c>
      <c r="T76" s="66" t="s">
        <v>96</v>
      </c>
      <c r="U76" s="66" t="s">
        <v>96</v>
      </c>
      <c r="V76" s="66" t="s">
        <v>96</v>
      </c>
      <c r="W76" s="66" t="s">
        <v>96</v>
      </c>
      <c r="X76" s="66" t="s">
        <v>96</v>
      </c>
      <c r="Y76" s="24" t="s">
        <v>96</v>
      </c>
      <c r="Z76" s="59"/>
    </row>
    <row r="77" spans="1:26" ht="20.25" x14ac:dyDescent="0.25">
      <c r="A77" s="89" t="s">
        <v>913</v>
      </c>
      <c r="B77" s="55" t="s">
        <v>291</v>
      </c>
      <c r="C77" s="29" t="s">
        <v>194</v>
      </c>
      <c r="D77" s="29" t="s">
        <v>92</v>
      </c>
      <c r="E77" s="29" t="s">
        <v>93</v>
      </c>
      <c r="F77" s="26">
        <v>65</v>
      </c>
      <c r="G77" s="31">
        <v>65</v>
      </c>
      <c r="H77" s="31">
        <v>0</v>
      </c>
      <c r="I77" s="31">
        <v>0</v>
      </c>
      <c r="J77" s="31">
        <v>0</v>
      </c>
      <c r="K77" s="31">
        <v>0</v>
      </c>
      <c r="L77" s="31">
        <v>0</v>
      </c>
      <c r="M77" s="31">
        <v>0</v>
      </c>
      <c r="N77" s="31">
        <v>0</v>
      </c>
      <c r="O77" s="24" t="s">
        <v>96</v>
      </c>
      <c r="P77" s="66" t="s">
        <v>96</v>
      </c>
      <c r="Q77" s="66" t="s">
        <v>96</v>
      </c>
      <c r="R77" s="66" t="s">
        <v>96</v>
      </c>
      <c r="S77" s="66" t="s">
        <v>96</v>
      </c>
      <c r="T77" s="66" t="s">
        <v>96</v>
      </c>
      <c r="U77" s="66" t="s">
        <v>96</v>
      </c>
      <c r="V77" s="66" t="s">
        <v>96</v>
      </c>
      <c r="W77" s="66" t="s">
        <v>96</v>
      </c>
      <c r="X77" s="66" t="s">
        <v>96</v>
      </c>
      <c r="Y77" s="24" t="s">
        <v>96</v>
      </c>
      <c r="Z77" s="59"/>
    </row>
    <row r="78" spans="1:26" ht="20.25" x14ac:dyDescent="0.25">
      <c r="A78" s="89" t="s">
        <v>914</v>
      </c>
      <c r="B78" s="55" t="s">
        <v>293</v>
      </c>
      <c r="C78" s="29" t="s">
        <v>194</v>
      </c>
      <c r="D78" s="29" t="s">
        <v>92</v>
      </c>
      <c r="E78" s="29" t="s">
        <v>93</v>
      </c>
      <c r="F78" s="26">
        <v>1049</v>
      </c>
      <c r="G78" s="31">
        <v>458</v>
      </c>
      <c r="H78" s="31">
        <v>76</v>
      </c>
      <c r="I78" s="31">
        <v>114</v>
      </c>
      <c r="J78" s="31">
        <v>35</v>
      </c>
      <c r="K78" s="31">
        <v>144</v>
      </c>
      <c r="L78" s="31">
        <v>25</v>
      </c>
      <c r="M78" s="31">
        <v>177</v>
      </c>
      <c r="N78" s="31">
        <v>20</v>
      </c>
      <c r="O78" s="24" t="s">
        <v>96</v>
      </c>
      <c r="P78" s="66" t="s">
        <v>96</v>
      </c>
      <c r="Q78" s="66" t="s">
        <v>96</v>
      </c>
      <c r="R78" s="66" t="s">
        <v>96</v>
      </c>
      <c r="S78" s="66" t="s">
        <v>96</v>
      </c>
      <c r="T78" s="66" t="s">
        <v>96</v>
      </c>
      <c r="U78" s="66" t="s">
        <v>96</v>
      </c>
      <c r="V78" s="66" t="s">
        <v>96</v>
      </c>
      <c r="W78" s="66" t="s">
        <v>96</v>
      </c>
      <c r="X78" s="66" t="s">
        <v>96</v>
      </c>
      <c r="Y78" s="24" t="s">
        <v>96</v>
      </c>
      <c r="Z78" s="59"/>
    </row>
    <row r="79" spans="1:26" ht="60.75" x14ac:dyDescent="0.25">
      <c r="A79" s="89" t="s">
        <v>296</v>
      </c>
      <c r="B79" s="29" t="s">
        <v>295</v>
      </c>
      <c r="C79" s="29" t="s">
        <v>194</v>
      </c>
      <c r="D79" s="29" t="s">
        <v>92</v>
      </c>
      <c r="E79" s="29" t="s">
        <v>93</v>
      </c>
      <c r="F79" s="26">
        <v>1723</v>
      </c>
      <c r="G79" s="31">
        <v>268</v>
      </c>
      <c r="H79" s="31">
        <v>395</v>
      </c>
      <c r="I79" s="31">
        <v>59</v>
      </c>
      <c r="J79" s="31">
        <v>24</v>
      </c>
      <c r="K79" s="31">
        <v>540</v>
      </c>
      <c r="L79" s="31">
        <v>23</v>
      </c>
      <c r="M79" s="31">
        <v>402</v>
      </c>
      <c r="N79" s="31">
        <v>12</v>
      </c>
      <c r="O79" s="24" t="s">
        <v>96</v>
      </c>
      <c r="P79" s="66" t="s">
        <v>96</v>
      </c>
      <c r="Q79" s="66" t="s">
        <v>96</v>
      </c>
      <c r="R79" s="66" t="s">
        <v>96</v>
      </c>
      <c r="S79" s="66" t="s">
        <v>96</v>
      </c>
      <c r="T79" s="66" t="s">
        <v>96</v>
      </c>
      <c r="U79" s="66" t="s">
        <v>96</v>
      </c>
      <c r="V79" s="66" t="s">
        <v>96</v>
      </c>
      <c r="W79" s="66" t="s">
        <v>96</v>
      </c>
      <c r="X79" s="66" t="s">
        <v>96</v>
      </c>
      <c r="Y79" s="24" t="s">
        <v>96</v>
      </c>
      <c r="Z79" s="59"/>
    </row>
    <row r="80" spans="1:26" ht="60.75" x14ac:dyDescent="0.25">
      <c r="A80" s="89" t="s">
        <v>298</v>
      </c>
      <c r="B80" s="29" t="s">
        <v>297</v>
      </c>
      <c r="C80" s="29" t="s">
        <v>194</v>
      </c>
      <c r="D80" s="29" t="s">
        <v>158</v>
      </c>
      <c r="E80" s="29" t="s">
        <v>195</v>
      </c>
      <c r="F80" s="90">
        <v>15.6</v>
      </c>
      <c r="G80" s="91">
        <v>9.9337748344370862</v>
      </c>
      <c r="H80" s="91">
        <v>12.068965517241379</v>
      </c>
      <c r="I80" s="91">
        <v>29.032258064516128</v>
      </c>
      <c r="J80" s="91">
        <v>14.285714285714286</v>
      </c>
      <c r="K80" s="91">
        <v>16.25</v>
      </c>
      <c r="L80" s="91">
        <v>15.909090909090908</v>
      </c>
      <c r="M80" s="91">
        <v>20.338983050847457</v>
      </c>
      <c r="N80" s="91">
        <v>12</v>
      </c>
      <c r="O80" s="93">
        <v>16.8</v>
      </c>
      <c r="P80" s="94">
        <v>9.5500000000000007</v>
      </c>
      <c r="Q80" s="94">
        <v>18.84</v>
      </c>
      <c r="R80" s="94">
        <v>12.12</v>
      </c>
      <c r="S80" s="39" t="s">
        <v>96</v>
      </c>
      <c r="T80" s="94">
        <v>28.57</v>
      </c>
      <c r="U80" s="94">
        <v>27.12</v>
      </c>
      <c r="V80" s="94">
        <v>24.44</v>
      </c>
      <c r="W80" s="94">
        <v>12.28</v>
      </c>
      <c r="X80" s="94">
        <v>0</v>
      </c>
      <c r="Y80" s="38">
        <f>ROUND(27/500*100,2)</f>
        <v>5.4</v>
      </c>
      <c r="Z80" s="59"/>
    </row>
    <row r="81" spans="1:26" ht="20.25" x14ac:dyDescent="0.25">
      <c r="A81" s="89" t="s">
        <v>915</v>
      </c>
      <c r="B81" s="29" t="s">
        <v>12</v>
      </c>
      <c r="C81" s="29" t="s">
        <v>194</v>
      </c>
      <c r="D81" s="29" t="s">
        <v>158</v>
      </c>
      <c r="E81" s="29" t="s">
        <v>195</v>
      </c>
      <c r="F81" s="90">
        <v>14.6</v>
      </c>
      <c r="G81" s="91">
        <v>9.2715231788079464</v>
      </c>
      <c r="H81" s="91">
        <v>10.344827586206897</v>
      </c>
      <c r="I81" s="91">
        <v>27.419354838709676</v>
      </c>
      <c r="J81" s="91">
        <v>4.7619047619047619</v>
      </c>
      <c r="K81" s="91">
        <v>16.25</v>
      </c>
      <c r="L81" s="91">
        <v>15.909090909090908</v>
      </c>
      <c r="M81" s="91">
        <v>20.338983050847457</v>
      </c>
      <c r="N81" s="91">
        <v>12</v>
      </c>
      <c r="O81" s="93">
        <v>15.4</v>
      </c>
      <c r="P81" s="94">
        <v>7.64</v>
      </c>
      <c r="Q81" s="94">
        <v>17.39</v>
      </c>
      <c r="R81" s="94">
        <v>12.12</v>
      </c>
      <c r="S81" s="39" t="s">
        <v>96</v>
      </c>
      <c r="T81" s="94">
        <v>28.57</v>
      </c>
      <c r="U81" s="94">
        <v>25.42</v>
      </c>
      <c r="V81" s="94">
        <v>24.44</v>
      </c>
      <c r="W81" s="94">
        <v>10.53</v>
      </c>
      <c r="X81" s="94">
        <v>0</v>
      </c>
      <c r="Y81" s="38">
        <f>ROUND(24/500*100,2)</f>
        <v>4.8</v>
      </c>
      <c r="Z81" s="59"/>
    </row>
    <row r="82" spans="1:26" ht="20.25" x14ac:dyDescent="0.25">
      <c r="A82" s="89" t="s">
        <v>916</v>
      </c>
      <c r="B82" s="29" t="s">
        <v>14</v>
      </c>
      <c r="C82" s="29" t="s">
        <v>194</v>
      </c>
      <c r="D82" s="29" t="s">
        <v>158</v>
      </c>
      <c r="E82" s="29" t="s">
        <v>195</v>
      </c>
      <c r="F82" s="90">
        <v>1.8</v>
      </c>
      <c r="G82" s="92">
        <v>1.3245033112582782</v>
      </c>
      <c r="H82" s="92">
        <v>1.7241379310344827</v>
      </c>
      <c r="I82" s="92">
        <v>4.838709677419355</v>
      </c>
      <c r="J82" s="92">
        <v>9.5238095238095237</v>
      </c>
      <c r="K82" s="92">
        <v>0</v>
      </c>
      <c r="L82" s="92">
        <v>0</v>
      </c>
      <c r="M82" s="92">
        <v>1.6949152542372881</v>
      </c>
      <c r="N82" s="92">
        <v>0</v>
      </c>
      <c r="O82" s="38">
        <v>2.2000000000000002</v>
      </c>
      <c r="P82" s="39">
        <v>2.5499999999999998</v>
      </c>
      <c r="Q82" s="39">
        <v>1.45</v>
      </c>
      <c r="R82" s="39">
        <v>0</v>
      </c>
      <c r="S82" s="39" t="s">
        <v>96</v>
      </c>
      <c r="T82" s="39">
        <v>0</v>
      </c>
      <c r="U82" s="39">
        <v>2.54</v>
      </c>
      <c r="V82" s="39">
        <v>2.2200000000000002</v>
      </c>
      <c r="W82" s="39">
        <v>3.51</v>
      </c>
      <c r="X82" s="39">
        <v>0</v>
      </c>
      <c r="Y82" s="38">
        <f>ROUND(4/500*100,2)</f>
        <v>0.8</v>
      </c>
      <c r="Z82" s="59"/>
    </row>
    <row r="83" spans="1:26" ht="20.25" x14ac:dyDescent="0.25">
      <c r="A83" s="89" t="s">
        <v>917</v>
      </c>
      <c r="B83" s="55" t="s">
        <v>16</v>
      </c>
      <c r="C83" s="29" t="s">
        <v>194</v>
      </c>
      <c r="D83" s="29" t="s">
        <v>158</v>
      </c>
      <c r="E83" s="29" t="s">
        <v>195</v>
      </c>
      <c r="F83" s="90">
        <v>0.8</v>
      </c>
      <c r="G83" s="91">
        <v>0.66225165562913912</v>
      </c>
      <c r="H83" s="91">
        <v>0</v>
      </c>
      <c r="I83" s="91">
        <v>3.225806451612903</v>
      </c>
      <c r="J83" s="91">
        <v>4.7619047619047619</v>
      </c>
      <c r="K83" s="91">
        <v>0</v>
      </c>
      <c r="L83" s="91">
        <v>0</v>
      </c>
      <c r="M83" s="91">
        <v>0</v>
      </c>
      <c r="N83" s="91">
        <v>0</v>
      </c>
      <c r="O83" s="48">
        <v>0.8</v>
      </c>
      <c r="P83" s="51">
        <v>1.27</v>
      </c>
      <c r="Q83" s="51">
        <v>0</v>
      </c>
      <c r="R83" s="51">
        <v>0</v>
      </c>
      <c r="S83" s="51" t="s">
        <v>96</v>
      </c>
      <c r="T83" s="51">
        <v>0</v>
      </c>
      <c r="U83" s="51">
        <v>0.85</v>
      </c>
      <c r="V83" s="51">
        <v>2.2200000000000002</v>
      </c>
      <c r="W83" s="51">
        <v>0</v>
      </c>
      <c r="X83" s="51">
        <v>0</v>
      </c>
      <c r="Y83" s="48">
        <f>ROUND(2/500*100,2)</f>
        <v>0.4</v>
      </c>
      <c r="Z83" s="59"/>
    </row>
    <row r="84" spans="1:26" ht="20.25" x14ac:dyDescent="0.25">
      <c r="A84" s="89" t="s">
        <v>918</v>
      </c>
      <c r="B84" s="55" t="s">
        <v>22</v>
      </c>
      <c r="C84" s="29" t="s">
        <v>194</v>
      </c>
      <c r="D84" s="29" t="s">
        <v>158</v>
      </c>
      <c r="E84" s="29" t="s">
        <v>195</v>
      </c>
      <c r="F84" s="90">
        <v>1</v>
      </c>
      <c r="G84" s="91">
        <v>0.66225165562913912</v>
      </c>
      <c r="H84" s="91">
        <v>1.7241379310344827</v>
      </c>
      <c r="I84" s="91">
        <v>1.6129032258064515</v>
      </c>
      <c r="J84" s="91">
        <v>4.7619047619047619</v>
      </c>
      <c r="K84" s="91">
        <v>0</v>
      </c>
      <c r="L84" s="91">
        <v>0</v>
      </c>
      <c r="M84" s="91">
        <v>1.6949152542372881</v>
      </c>
      <c r="N84" s="91">
        <v>0</v>
      </c>
      <c r="O84" s="48">
        <v>1.6</v>
      </c>
      <c r="P84" s="51">
        <v>1.91</v>
      </c>
      <c r="Q84" s="51">
        <v>1.45</v>
      </c>
      <c r="R84" s="51">
        <v>0</v>
      </c>
      <c r="S84" s="51" t="s">
        <v>96</v>
      </c>
      <c r="T84" s="51">
        <v>0</v>
      </c>
      <c r="U84" s="51">
        <v>1.69</v>
      </c>
      <c r="V84" s="51">
        <v>0</v>
      </c>
      <c r="W84" s="51">
        <v>3.51</v>
      </c>
      <c r="X84" s="51">
        <v>0</v>
      </c>
      <c r="Y84" s="48">
        <f>ROUND(3/500*100,2)</f>
        <v>0.6</v>
      </c>
      <c r="Z84" s="59"/>
    </row>
    <row r="85" spans="1:26" ht="20.25" x14ac:dyDescent="0.25">
      <c r="A85" s="89" t="s">
        <v>919</v>
      </c>
      <c r="B85" s="55" t="s">
        <v>270</v>
      </c>
      <c r="C85" s="29" t="s">
        <v>194</v>
      </c>
      <c r="D85" s="29" t="s">
        <v>158</v>
      </c>
      <c r="E85" s="29" t="s">
        <v>195</v>
      </c>
      <c r="F85" s="44">
        <v>0.2</v>
      </c>
      <c r="G85" s="95">
        <v>0</v>
      </c>
      <c r="H85" s="95">
        <v>0</v>
      </c>
      <c r="I85" s="95">
        <v>0</v>
      </c>
      <c r="J85" s="95">
        <v>4.7619047619047619</v>
      </c>
      <c r="K85" s="95">
        <v>0</v>
      </c>
      <c r="L85" s="95">
        <v>0</v>
      </c>
      <c r="M85" s="95">
        <v>0</v>
      </c>
      <c r="N85" s="95">
        <v>0</v>
      </c>
      <c r="O85" s="48" t="s">
        <v>96</v>
      </c>
      <c r="P85" s="51" t="s">
        <v>96</v>
      </c>
      <c r="Q85" s="51" t="s">
        <v>96</v>
      </c>
      <c r="R85" s="51" t="s">
        <v>96</v>
      </c>
      <c r="S85" s="51" t="s">
        <v>96</v>
      </c>
      <c r="T85" s="51" t="s">
        <v>96</v>
      </c>
      <c r="U85" s="51" t="s">
        <v>96</v>
      </c>
      <c r="V85" s="51" t="s">
        <v>96</v>
      </c>
      <c r="W85" s="51" t="s">
        <v>96</v>
      </c>
      <c r="X85" s="51" t="s">
        <v>96</v>
      </c>
      <c r="Y85" s="48" t="s">
        <v>96</v>
      </c>
      <c r="Z85" s="59"/>
    </row>
    <row r="86" spans="1:26" ht="40.5" x14ac:dyDescent="0.25">
      <c r="A86" s="89" t="s">
        <v>920</v>
      </c>
      <c r="B86" s="29" t="s">
        <v>299</v>
      </c>
      <c r="C86" s="29" t="s">
        <v>91</v>
      </c>
      <c r="D86" s="29" t="s">
        <v>267</v>
      </c>
      <c r="E86" s="29" t="s">
        <v>93</v>
      </c>
      <c r="F86" s="36">
        <v>346.74169999999998</v>
      </c>
      <c r="G86" s="170">
        <v>292.88878399999999</v>
      </c>
      <c r="H86" s="170">
        <v>6.1625059999999996</v>
      </c>
      <c r="I86" s="170">
        <v>13.953594000000001</v>
      </c>
      <c r="J86" s="170">
        <v>0.81361600000000001</v>
      </c>
      <c r="K86" s="170">
        <v>10.408203</v>
      </c>
      <c r="L86" s="170">
        <v>12.321771</v>
      </c>
      <c r="M86" s="170">
        <v>2.9375399999999998</v>
      </c>
      <c r="N86" s="170">
        <v>7.2556859999999999</v>
      </c>
      <c r="O86" s="36">
        <v>216.40196399999999</v>
      </c>
      <c r="P86" s="170">
        <v>179.45216500000001</v>
      </c>
      <c r="Q86" s="170">
        <v>4.572635</v>
      </c>
      <c r="R86" s="170">
        <v>7.1963330000000001</v>
      </c>
      <c r="S86" s="170">
        <v>2.0912069999999998</v>
      </c>
      <c r="T86" s="170">
        <v>0.65138799999999997</v>
      </c>
      <c r="U86" s="170">
        <v>8.0831239999999998</v>
      </c>
      <c r="V86" s="170">
        <v>6.6295310000000001</v>
      </c>
      <c r="W86" s="170">
        <v>2.6965729999999999</v>
      </c>
      <c r="X86" s="170">
        <v>5.0290080000000001</v>
      </c>
      <c r="Y86" s="36">
        <v>180.05956</v>
      </c>
      <c r="Z86" s="59"/>
    </row>
    <row r="87" spans="1:26" ht="81" x14ac:dyDescent="0.25">
      <c r="A87" s="89" t="s">
        <v>302</v>
      </c>
      <c r="B87" s="29" t="s">
        <v>300</v>
      </c>
      <c r="C87" s="29" t="s">
        <v>91</v>
      </c>
      <c r="D87" s="29" t="s">
        <v>267</v>
      </c>
      <c r="E87" s="29" t="s">
        <v>93</v>
      </c>
      <c r="F87" s="85">
        <f>F88+F91+F92</f>
        <v>35.582702869000002</v>
      </c>
      <c r="G87" s="77">
        <f t="shared" ref="G87:N87" si="4">G88+G91+G92</f>
        <v>26.277888662000002</v>
      </c>
      <c r="H87" s="77">
        <f t="shared" si="4"/>
        <v>1.3537458</v>
      </c>
      <c r="I87" s="77">
        <f t="shared" si="4"/>
        <v>0.71033955999999987</v>
      </c>
      <c r="J87" s="77">
        <f t="shared" si="4"/>
        <v>0.82082600000000006</v>
      </c>
      <c r="K87" s="77">
        <f t="shared" si="4"/>
        <v>3.252545274</v>
      </c>
      <c r="L87" s="77">
        <f t="shared" si="4"/>
        <v>1.306615906</v>
      </c>
      <c r="M87" s="77">
        <f t="shared" si="4"/>
        <v>0.80939766700000004</v>
      </c>
      <c r="N87" s="77">
        <f t="shared" si="4"/>
        <v>1.0513440000000001</v>
      </c>
      <c r="O87" s="85">
        <v>49.722999999999999</v>
      </c>
      <c r="P87" s="27" t="s">
        <v>96</v>
      </c>
      <c r="Q87" s="27" t="s">
        <v>96</v>
      </c>
      <c r="R87" s="27" t="s">
        <v>96</v>
      </c>
      <c r="S87" s="27" t="s">
        <v>96</v>
      </c>
      <c r="T87" s="27" t="s">
        <v>96</v>
      </c>
      <c r="U87" s="27" t="s">
        <v>96</v>
      </c>
      <c r="V87" s="27" t="s">
        <v>96</v>
      </c>
      <c r="W87" s="27" t="s">
        <v>96</v>
      </c>
      <c r="X87" s="27" t="s">
        <v>96</v>
      </c>
      <c r="Y87" s="52">
        <v>50</v>
      </c>
      <c r="Z87" s="59"/>
    </row>
    <row r="88" spans="1:26" ht="20.25" x14ac:dyDescent="0.25">
      <c r="A88" s="89" t="s">
        <v>304</v>
      </c>
      <c r="B88" s="55" t="s">
        <v>269</v>
      </c>
      <c r="C88" s="29" t="s">
        <v>91</v>
      </c>
      <c r="D88" s="29" t="s">
        <v>267</v>
      </c>
      <c r="E88" s="29" t="s">
        <v>93</v>
      </c>
      <c r="F88" s="78">
        <v>29.136206000000001</v>
      </c>
      <c r="G88" s="181">
        <v>23.091591000000001</v>
      </c>
      <c r="H88" s="181">
        <v>1.1168899999999999</v>
      </c>
      <c r="I88" s="181">
        <v>0.59803399999999995</v>
      </c>
      <c r="J88" s="181">
        <v>0.75181399999999998</v>
      </c>
      <c r="K88" s="181">
        <v>2.319299</v>
      </c>
      <c r="L88" s="181">
        <v>0.35820400000000002</v>
      </c>
      <c r="M88" s="181">
        <v>0.70063600000000004</v>
      </c>
      <c r="N88" s="181">
        <v>0.199738</v>
      </c>
      <c r="O88" s="78">
        <v>46.572000000000003</v>
      </c>
      <c r="P88" s="79">
        <v>31.71</v>
      </c>
      <c r="Q88" s="79">
        <v>1.32</v>
      </c>
      <c r="R88" s="79">
        <v>0.81399999999999995</v>
      </c>
      <c r="S88" s="99">
        <v>1E-3</v>
      </c>
      <c r="T88" s="79">
        <v>6.492</v>
      </c>
      <c r="U88" s="79">
        <v>3.4129999999999998</v>
      </c>
      <c r="V88" s="79">
        <v>0.39100000000000001</v>
      </c>
      <c r="W88" s="79">
        <v>2.2210000000000001</v>
      </c>
      <c r="X88" s="79">
        <v>0.21</v>
      </c>
      <c r="Y88" s="78">
        <v>46</v>
      </c>
      <c r="Z88" s="59"/>
    </row>
    <row r="89" spans="1:26" ht="20.25" x14ac:dyDescent="0.25">
      <c r="A89" s="89" t="s">
        <v>305</v>
      </c>
      <c r="B89" s="55" t="s">
        <v>18</v>
      </c>
      <c r="C89" s="29" t="s">
        <v>91</v>
      </c>
      <c r="D89" s="29" t="s">
        <v>267</v>
      </c>
      <c r="E89" s="29" t="s">
        <v>93</v>
      </c>
      <c r="F89" s="78">
        <v>11.536037</v>
      </c>
      <c r="G89" s="181">
        <v>11.536037</v>
      </c>
      <c r="H89" s="181">
        <v>0</v>
      </c>
      <c r="I89" s="181">
        <v>0</v>
      </c>
      <c r="J89" s="181">
        <v>0</v>
      </c>
      <c r="K89" s="181">
        <v>0</v>
      </c>
      <c r="L89" s="181">
        <v>0</v>
      </c>
      <c r="M89" s="181">
        <v>0</v>
      </c>
      <c r="N89" s="181">
        <v>0</v>
      </c>
      <c r="O89" s="24" t="s">
        <v>96</v>
      </c>
      <c r="P89" s="66" t="s">
        <v>96</v>
      </c>
      <c r="Q89" s="66" t="s">
        <v>96</v>
      </c>
      <c r="R89" s="66" t="s">
        <v>96</v>
      </c>
      <c r="S89" s="66" t="s">
        <v>96</v>
      </c>
      <c r="T89" s="66" t="s">
        <v>96</v>
      </c>
      <c r="U89" s="66" t="s">
        <v>96</v>
      </c>
      <c r="V89" s="66" t="s">
        <v>96</v>
      </c>
      <c r="W89" s="66" t="s">
        <v>96</v>
      </c>
      <c r="X89" s="66" t="s">
        <v>96</v>
      </c>
      <c r="Y89" s="24" t="s">
        <v>96</v>
      </c>
      <c r="Z89" s="59"/>
    </row>
    <row r="90" spans="1:26" ht="20.25" x14ac:dyDescent="0.25">
      <c r="A90" s="89" t="s">
        <v>306</v>
      </c>
      <c r="B90" s="55" t="s">
        <v>20</v>
      </c>
      <c r="C90" s="29" t="s">
        <v>91</v>
      </c>
      <c r="D90" s="29" t="s">
        <v>267</v>
      </c>
      <c r="E90" s="29" t="s">
        <v>93</v>
      </c>
      <c r="F90" s="78">
        <v>17.600169000000001</v>
      </c>
      <c r="G90" s="181">
        <v>11.555554000000001</v>
      </c>
      <c r="H90" s="181">
        <v>1.1168899999999999</v>
      </c>
      <c r="I90" s="181">
        <v>0.59803399999999995</v>
      </c>
      <c r="J90" s="181">
        <v>0.75181399999999998</v>
      </c>
      <c r="K90" s="181">
        <v>2.319299</v>
      </c>
      <c r="L90" s="181">
        <v>0.35820400000000002</v>
      </c>
      <c r="M90" s="181">
        <v>0.70063600000000004</v>
      </c>
      <c r="N90" s="181">
        <v>0.199738</v>
      </c>
      <c r="O90" s="24" t="s">
        <v>96</v>
      </c>
      <c r="P90" s="66" t="s">
        <v>96</v>
      </c>
      <c r="Q90" s="66" t="s">
        <v>96</v>
      </c>
      <c r="R90" s="66" t="s">
        <v>96</v>
      </c>
      <c r="S90" s="66" t="s">
        <v>96</v>
      </c>
      <c r="T90" s="66" t="s">
        <v>96</v>
      </c>
      <c r="U90" s="66" t="s">
        <v>96</v>
      </c>
      <c r="V90" s="66" t="s">
        <v>96</v>
      </c>
      <c r="W90" s="66" t="s">
        <v>96</v>
      </c>
      <c r="X90" s="66" t="s">
        <v>96</v>
      </c>
      <c r="Y90" s="24" t="s">
        <v>96</v>
      </c>
      <c r="Z90" s="59"/>
    </row>
    <row r="91" spans="1:26" ht="20.25" x14ac:dyDescent="0.25">
      <c r="A91" s="89" t="s">
        <v>307</v>
      </c>
      <c r="B91" s="55" t="s">
        <v>26</v>
      </c>
      <c r="C91" s="29" t="s">
        <v>91</v>
      </c>
      <c r="D91" s="29" t="s">
        <v>267</v>
      </c>
      <c r="E91" s="29" t="s">
        <v>93</v>
      </c>
      <c r="F91" s="182">
        <v>2.2341329999999999</v>
      </c>
      <c r="G91" s="183">
        <v>0.84858800000000001</v>
      </c>
      <c r="H91" s="183">
        <v>0.22992599999999999</v>
      </c>
      <c r="I91" s="183">
        <v>5.3602999999999998E-2</v>
      </c>
      <c r="J91" s="183">
        <v>6.0026000000000003E-2</v>
      </c>
      <c r="K91" s="183">
        <v>0.239005</v>
      </c>
      <c r="L91" s="183">
        <v>8.4872000000000003E-2</v>
      </c>
      <c r="M91" s="183">
        <v>8.6350999999999997E-2</v>
      </c>
      <c r="N91" s="183">
        <v>0.63176200000000005</v>
      </c>
      <c r="O91" s="78">
        <v>3.1509999999999998</v>
      </c>
      <c r="P91" s="81" t="s">
        <v>96</v>
      </c>
      <c r="Q91" s="81" t="s">
        <v>96</v>
      </c>
      <c r="R91" s="81" t="s">
        <v>96</v>
      </c>
      <c r="S91" s="81" t="s">
        <v>96</v>
      </c>
      <c r="T91" s="81" t="s">
        <v>96</v>
      </c>
      <c r="U91" s="81" t="s">
        <v>96</v>
      </c>
      <c r="V91" s="81" t="s">
        <v>96</v>
      </c>
      <c r="W91" s="81" t="s">
        <v>96</v>
      </c>
      <c r="X91" s="81" t="s">
        <v>96</v>
      </c>
      <c r="Y91" s="78">
        <v>3</v>
      </c>
      <c r="Z91" s="59"/>
    </row>
    <row r="92" spans="1:26" ht="20.25" x14ac:dyDescent="0.25">
      <c r="A92" s="89" t="s">
        <v>921</v>
      </c>
      <c r="B92" s="55" t="s">
        <v>301</v>
      </c>
      <c r="C92" s="29" t="s">
        <v>91</v>
      </c>
      <c r="D92" s="29" t="s">
        <v>267</v>
      </c>
      <c r="E92" s="29" t="s">
        <v>93</v>
      </c>
      <c r="F92" s="50">
        <v>4.2123638689999998</v>
      </c>
      <c r="G92" s="184">
        <v>2.337709662</v>
      </c>
      <c r="H92" s="184">
        <v>6.9297999999999998E-3</v>
      </c>
      <c r="I92" s="184">
        <v>5.8702560000000001E-2</v>
      </c>
      <c r="J92" s="184">
        <v>8.9859999999999992E-3</v>
      </c>
      <c r="K92" s="184">
        <v>0.69424127400000002</v>
      </c>
      <c r="L92" s="184">
        <v>0.86353990599999997</v>
      </c>
      <c r="M92" s="184">
        <v>2.2410666999999999E-2</v>
      </c>
      <c r="N92" s="184">
        <v>0.21984400000000001</v>
      </c>
      <c r="O92" s="24" t="s">
        <v>96</v>
      </c>
      <c r="P92" s="66" t="s">
        <v>96</v>
      </c>
      <c r="Q92" s="66" t="s">
        <v>96</v>
      </c>
      <c r="R92" s="66" t="s">
        <v>96</v>
      </c>
      <c r="S92" s="66" t="s">
        <v>96</v>
      </c>
      <c r="T92" s="66" t="s">
        <v>96</v>
      </c>
      <c r="U92" s="66" t="s">
        <v>96</v>
      </c>
      <c r="V92" s="66" t="s">
        <v>96</v>
      </c>
      <c r="W92" s="66" t="s">
        <v>96</v>
      </c>
      <c r="X92" s="66" t="s">
        <v>96</v>
      </c>
      <c r="Y92" s="24" t="s">
        <v>96</v>
      </c>
      <c r="Z92" s="59"/>
    </row>
    <row r="93" spans="1:26" ht="60.75" x14ac:dyDescent="0.25">
      <c r="A93" s="89" t="s">
        <v>922</v>
      </c>
      <c r="B93" s="29" t="s">
        <v>303</v>
      </c>
      <c r="C93" s="29" t="s">
        <v>194</v>
      </c>
      <c r="D93" s="29" t="s">
        <v>267</v>
      </c>
      <c r="E93" s="29" t="s">
        <v>93</v>
      </c>
      <c r="F93" s="85">
        <v>4.666245</v>
      </c>
      <c r="G93" s="77">
        <v>2.1707999999999998</v>
      </c>
      <c r="H93" s="77">
        <v>0.84862700000000002</v>
      </c>
      <c r="I93" s="77">
        <v>0.29064099999999998</v>
      </c>
      <c r="J93" s="77">
        <v>8.4214999999999998E-2</v>
      </c>
      <c r="K93" s="77">
        <v>0.30299399999999999</v>
      </c>
      <c r="L93" s="77">
        <v>9.7063999999999998E-2</v>
      </c>
      <c r="M93" s="77">
        <v>0.252274</v>
      </c>
      <c r="N93" s="77">
        <v>0.61963000000000001</v>
      </c>
      <c r="O93" s="26">
        <v>48.585000000000001</v>
      </c>
      <c r="P93" s="27" t="s">
        <v>96</v>
      </c>
      <c r="Q93" s="27" t="s">
        <v>96</v>
      </c>
      <c r="R93" s="27" t="s">
        <v>96</v>
      </c>
      <c r="S93" s="27" t="s">
        <v>96</v>
      </c>
      <c r="T93" s="27" t="s">
        <v>96</v>
      </c>
      <c r="U93" s="27" t="s">
        <v>96</v>
      </c>
      <c r="V93" s="27" t="s">
        <v>96</v>
      </c>
      <c r="W93" s="27" t="s">
        <v>96</v>
      </c>
      <c r="X93" s="27" t="s">
        <v>96</v>
      </c>
      <c r="Y93" s="26">
        <v>49</v>
      </c>
      <c r="Z93" s="59"/>
    </row>
    <row r="94" spans="1:26" ht="20.25" x14ac:dyDescent="0.25">
      <c r="A94" s="89" t="s">
        <v>923</v>
      </c>
      <c r="B94" s="55" t="s">
        <v>16</v>
      </c>
      <c r="C94" s="29" t="s">
        <v>194</v>
      </c>
      <c r="D94" s="29" t="s">
        <v>267</v>
      </c>
      <c r="E94" s="29" t="s">
        <v>93</v>
      </c>
      <c r="F94" s="178">
        <v>0.87123300000000004</v>
      </c>
      <c r="G94" s="111">
        <v>0.55438200000000004</v>
      </c>
      <c r="H94" s="111">
        <v>6.9879999999999998E-2</v>
      </c>
      <c r="I94" s="111">
        <v>0.187199</v>
      </c>
      <c r="J94" s="111">
        <v>0</v>
      </c>
      <c r="K94" s="111">
        <v>2.7782999999999999E-2</v>
      </c>
      <c r="L94" s="111">
        <v>3.2629999999999998E-3</v>
      </c>
      <c r="M94" s="111">
        <v>2.8676E-2</v>
      </c>
      <c r="N94" s="111">
        <v>5.0000000000000002E-5</v>
      </c>
      <c r="O94" s="78">
        <v>38.691000000000003</v>
      </c>
      <c r="P94" s="79">
        <v>23.459</v>
      </c>
      <c r="Q94" s="79">
        <v>0.83</v>
      </c>
      <c r="R94" s="79">
        <v>0.94099999999999995</v>
      </c>
      <c r="S94" s="99">
        <v>2E-3</v>
      </c>
      <c r="T94" s="79">
        <v>6.1970000000000001</v>
      </c>
      <c r="U94" s="79">
        <v>3.657</v>
      </c>
      <c r="V94" s="79">
        <v>0.33300000000000002</v>
      </c>
      <c r="W94" s="79">
        <v>3.1480000000000001</v>
      </c>
      <c r="X94" s="79">
        <v>0.124</v>
      </c>
      <c r="Y94" s="78">
        <v>43</v>
      </c>
      <c r="Z94" s="59"/>
    </row>
    <row r="95" spans="1:26" ht="20.25" x14ac:dyDescent="0.25">
      <c r="A95" s="89" t="s">
        <v>315</v>
      </c>
      <c r="B95" s="55" t="s">
        <v>18</v>
      </c>
      <c r="C95" s="29" t="s">
        <v>194</v>
      </c>
      <c r="D95" s="29" t="s">
        <v>267</v>
      </c>
      <c r="E95" s="29" t="s">
        <v>93</v>
      </c>
      <c r="F95" s="178">
        <v>0.15704000000000001</v>
      </c>
      <c r="G95" s="111">
        <v>0.15704000000000001</v>
      </c>
      <c r="H95" s="111">
        <v>0</v>
      </c>
      <c r="I95" s="111">
        <v>0</v>
      </c>
      <c r="J95" s="111">
        <v>0</v>
      </c>
      <c r="K95" s="111">
        <v>0</v>
      </c>
      <c r="L95" s="111">
        <v>0</v>
      </c>
      <c r="M95" s="111">
        <v>0</v>
      </c>
      <c r="N95" s="111">
        <v>0</v>
      </c>
      <c r="O95" s="24" t="s">
        <v>96</v>
      </c>
      <c r="P95" s="66" t="s">
        <v>96</v>
      </c>
      <c r="Q95" s="66" t="s">
        <v>96</v>
      </c>
      <c r="R95" s="66" t="s">
        <v>96</v>
      </c>
      <c r="S95" s="66" t="s">
        <v>96</v>
      </c>
      <c r="T95" s="66" t="s">
        <v>96</v>
      </c>
      <c r="U95" s="66" t="s">
        <v>96</v>
      </c>
      <c r="V95" s="66" t="s">
        <v>96</v>
      </c>
      <c r="W95" s="66" t="s">
        <v>96</v>
      </c>
      <c r="X95" s="66" t="s">
        <v>96</v>
      </c>
      <c r="Y95" s="24" t="s">
        <v>96</v>
      </c>
      <c r="Z95" s="59"/>
    </row>
    <row r="96" spans="1:26" ht="20.25" x14ac:dyDescent="0.25">
      <c r="A96" s="89" t="s">
        <v>317</v>
      </c>
      <c r="B96" s="55" t="s">
        <v>20</v>
      </c>
      <c r="C96" s="29" t="s">
        <v>194</v>
      </c>
      <c r="D96" s="29" t="s">
        <v>267</v>
      </c>
      <c r="E96" s="29" t="s">
        <v>93</v>
      </c>
      <c r="F96" s="178">
        <v>0.71419299999999997</v>
      </c>
      <c r="G96" s="111">
        <v>0.39734199999999997</v>
      </c>
      <c r="H96" s="111">
        <v>6.9879999999999998E-2</v>
      </c>
      <c r="I96" s="111">
        <v>0.187199</v>
      </c>
      <c r="J96" s="111">
        <v>0</v>
      </c>
      <c r="K96" s="111">
        <v>2.7782999999999999E-2</v>
      </c>
      <c r="L96" s="111">
        <v>3.2629999999999998E-3</v>
      </c>
      <c r="M96" s="111">
        <v>2.8676E-2</v>
      </c>
      <c r="N96" s="111">
        <v>5.0000000000000002E-5</v>
      </c>
      <c r="O96" s="24" t="s">
        <v>96</v>
      </c>
      <c r="P96" s="66" t="s">
        <v>96</v>
      </c>
      <c r="Q96" s="66" t="s">
        <v>96</v>
      </c>
      <c r="R96" s="66" t="s">
        <v>96</v>
      </c>
      <c r="S96" s="66" t="s">
        <v>96</v>
      </c>
      <c r="T96" s="66" t="s">
        <v>96</v>
      </c>
      <c r="U96" s="66" t="s">
        <v>96</v>
      </c>
      <c r="V96" s="66" t="s">
        <v>96</v>
      </c>
      <c r="W96" s="66" t="s">
        <v>96</v>
      </c>
      <c r="X96" s="66" t="s">
        <v>96</v>
      </c>
      <c r="Y96" s="24" t="s">
        <v>96</v>
      </c>
      <c r="Z96" s="59"/>
    </row>
    <row r="97" spans="1:26" ht="20.25" x14ac:dyDescent="0.25">
      <c r="A97" s="89" t="s">
        <v>924</v>
      </c>
      <c r="B97" s="55" t="s">
        <v>26</v>
      </c>
      <c r="C97" s="29" t="s">
        <v>194</v>
      </c>
      <c r="D97" s="29" t="s">
        <v>267</v>
      </c>
      <c r="E97" s="29" t="s">
        <v>93</v>
      </c>
      <c r="F97" s="178">
        <v>3.7950119999999998</v>
      </c>
      <c r="G97" s="111">
        <v>1.6164179999999999</v>
      </c>
      <c r="H97" s="111">
        <v>0.77874699999999997</v>
      </c>
      <c r="I97" s="111">
        <v>0.10344200000000001</v>
      </c>
      <c r="J97" s="111">
        <v>8.4214999999999998E-2</v>
      </c>
      <c r="K97" s="111">
        <v>0.27521099999999998</v>
      </c>
      <c r="L97" s="111">
        <v>9.3800999999999995E-2</v>
      </c>
      <c r="M97" s="111">
        <v>0.22359799999999999</v>
      </c>
      <c r="N97" s="111">
        <v>0.61958000000000002</v>
      </c>
      <c r="O97" s="78">
        <v>9.8940000000000001</v>
      </c>
      <c r="P97" s="81" t="s">
        <v>96</v>
      </c>
      <c r="Q97" s="81" t="s">
        <v>96</v>
      </c>
      <c r="R97" s="81" t="s">
        <v>96</v>
      </c>
      <c r="S97" s="81" t="s">
        <v>96</v>
      </c>
      <c r="T97" s="81" t="s">
        <v>96</v>
      </c>
      <c r="U97" s="81" t="s">
        <v>96</v>
      </c>
      <c r="V97" s="81" t="s">
        <v>96</v>
      </c>
      <c r="W97" s="81" t="s">
        <v>96</v>
      </c>
      <c r="X97" s="81" t="s">
        <v>96</v>
      </c>
      <c r="Y97" s="78">
        <v>6</v>
      </c>
      <c r="Z97" s="59"/>
    </row>
    <row r="98" spans="1:26" ht="20.25" x14ac:dyDescent="0.25">
      <c r="A98" s="239" t="s">
        <v>308</v>
      </c>
      <c r="B98" s="239"/>
      <c r="C98" s="239"/>
      <c r="D98" s="239"/>
      <c r="E98" s="240"/>
      <c r="F98" s="24"/>
      <c r="G98" s="66"/>
      <c r="H98" s="66"/>
      <c r="I98" s="66"/>
      <c r="J98" s="66"/>
      <c r="K98" s="66"/>
      <c r="L98" s="66"/>
      <c r="M98" s="66"/>
      <c r="N98" s="66"/>
      <c r="O98" s="26"/>
      <c r="P98" s="27"/>
      <c r="Q98" s="27"/>
      <c r="R98" s="27"/>
      <c r="S98" s="27"/>
      <c r="T98" s="27"/>
      <c r="U98" s="27"/>
      <c r="V98" s="27"/>
      <c r="W98" s="27"/>
      <c r="X98" s="27"/>
      <c r="Y98" s="26"/>
      <c r="Z98" s="59"/>
    </row>
    <row r="99" spans="1:26" ht="20.25" x14ac:dyDescent="0.25">
      <c r="A99" s="239" t="s">
        <v>309</v>
      </c>
      <c r="B99" s="239"/>
      <c r="C99" s="239"/>
      <c r="D99" s="239"/>
      <c r="E99" s="240"/>
      <c r="F99" s="24"/>
      <c r="G99" s="66"/>
      <c r="H99" s="66"/>
      <c r="I99" s="66"/>
      <c r="J99" s="66"/>
      <c r="K99" s="66"/>
      <c r="L99" s="66"/>
      <c r="M99" s="66"/>
      <c r="N99" s="66"/>
      <c r="O99" s="26"/>
      <c r="P99" s="27"/>
      <c r="Q99" s="27"/>
      <c r="R99" s="27"/>
      <c r="S99" s="27"/>
      <c r="T99" s="27"/>
      <c r="U99" s="27"/>
      <c r="V99" s="27"/>
      <c r="W99" s="27"/>
      <c r="X99" s="27"/>
      <c r="Y99" s="26"/>
      <c r="Z99" s="59"/>
    </row>
    <row r="100" spans="1:26" ht="40.5" x14ac:dyDescent="0.25">
      <c r="A100" s="89" t="s">
        <v>319</v>
      </c>
      <c r="B100" s="29" t="s">
        <v>310</v>
      </c>
      <c r="C100" s="29" t="s">
        <v>91</v>
      </c>
      <c r="D100" s="29" t="s">
        <v>92</v>
      </c>
      <c r="E100" s="29" t="s">
        <v>93</v>
      </c>
      <c r="F100" s="26">
        <v>5083687</v>
      </c>
      <c r="G100" s="31">
        <v>2880131</v>
      </c>
      <c r="H100" s="31">
        <v>508474</v>
      </c>
      <c r="I100" s="31">
        <v>229390</v>
      </c>
      <c r="J100" s="31">
        <v>9761</v>
      </c>
      <c r="K100" s="31">
        <v>699651</v>
      </c>
      <c r="L100" s="31">
        <v>59888</v>
      </c>
      <c r="M100" s="31">
        <v>592227</v>
      </c>
      <c r="N100" s="31">
        <v>104165</v>
      </c>
      <c r="O100" s="24" t="s">
        <v>96</v>
      </c>
      <c r="P100" s="66" t="s">
        <v>96</v>
      </c>
      <c r="Q100" s="66" t="s">
        <v>96</v>
      </c>
      <c r="R100" s="66" t="s">
        <v>96</v>
      </c>
      <c r="S100" s="66" t="s">
        <v>96</v>
      </c>
      <c r="T100" s="66" t="s">
        <v>96</v>
      </c>
      <c r="U100" s="66" t="s">
        <v>96</v>
      </c>
      <c r="V100" s="66" t="s">
        <v>96</v>
      </c>
      <c r="W100" s="66" t="s">
        <v>96</v>
      </c>
      <c r="X100" s="66" t="s">
        <v>96</v>
      </c>
      <c r="Y100" s="24" t="s">
        <v>96</v>
      </c>
      <c r="Z100" s="59"/>
    </row>
    <row r="101" spans="1:26" ht="40.5" x14ac:dyDescent="0.25">
      <c r="A101" s="89" t="s">
        <v>925</v>
      </c>
      <c r="B101" s="55" t="s">
        <v>311</v>
      </c>
      <c r="C101" s="29" t="s">
        <v>91</v>
      </c>
      <c r="D101" s="29" t="s">
        <v>92</v>
      </c>
      <c r="E101" s="29" t="s">
        <v>93</v>
      </c>
      <c r="F101" s="26">
        <v>945053</v>
      </c>
      <c r="G101" s="31">
        <v>667529</v>
      </c>
      <c r="H101" s="31">
        <v>22495</v>
      </c>
      <c r="I101" s="31">
        <v>5237</v>
      </c>
      <c r="J101" s="31">
        <v>334</v>
      </c>
      <c r="K101" s="31">
        <v>8498</v>
      </c>
      <c r="L101" s="31">
        <v>213</v>
      </c>
      <c r="M101" s="31">
        <v>240747</v>
      </c>
      <c r="N101" s="31">
        <v>0</v>
      </c>
      <c r="O101" s="24" t="s">
        <v>96</v>
      </c>
      <c r="P101" s="66" t="s">
        <v>96</v>
      </c>
      <c r="Q101" s="66" t="s">
        <v>96</v>
      </c>
      <c r="R101" s="66" t="s">
        <v>96</v>
      </c>
      <c r="S101" s="66" t="s">
        <v>96</v>
      </c>
      <c r="T101" s="66" t="s">
        <v>96</v>
      </c>
      <c r="U101" s="66" t="s">
        <v>96</v>
      </c>
      <c r="V101" s="66" t="s">
        <v>96</v>
      </c>
      <c r="W101" s="66" t="s">
        <v>96</v>
      </c>
      <c r="X101" s="66" t="s">
        <v>96</v>
      </c>
      <c r="Y101" s="24" t="s">
        <v>96</v>
      </c>
      <c r="Z101" s="59"/>
    </row>
    <row r="102" spans="1:26" ht="40.5" x14ac:dyDescent="0.25">
      <c r="A102" s="89" t="s">
        <v>926</v>
      </c>
      <c r="B102" s="55" t="s">
        <v>312</v>
      </c>
      <c r="C102" s="29" t="s">
        <v>91</v>
      </c>
      <c r="D102" s="29" t="s">
        <v>92</v>
      </c>
      <c r="E102" s="29" t="s">
        <v>93</v>
      </c>
      <c r="F102" s="26">
        <v>2170784</v>
      </c>
      <c r="G102" s="31">
        <v>622897</v>
      </c>
      <c r="H102" s="31">
        <v>450498</v>
      </c>
      <c r="I102" s="31">
        <v>190941</v>
      </c>
      <c r="J102" s="31">
        <v>7721</v>
      </c>
      <c r="K102" s="31">
        <v>574561</v>
      </c>
      <c r="L102" s="31">
        <v>47149</v>
      </c>
      <c r="M102" s="31">
        <v>198047</v>
      </c>
      <c r="N102" s="31">
        <v>78970</v>
      </c>
      <c r="O102" s="24" t="s">
        <v>96</v>
      </c>
      <c r="P102" s="66" t="s">
        <v>96</v>
      </c>
      <c r="Q102" s="66" t="s">
        <v>96</v>
      </c>
      <c r="R102" s="66" t="s">
        <v>96</v>
      </c>
      <c r="S102" s="66" t="s">
        <v>96</v>
      </c>
      <c r="T102" s="66" t="s">
        <v>96</v>
      </c>
      <c r="U102" s="66" t="s">
        <v>96</v>
      </c>
      <c r="V102" s="66" t="s">
        <v>96</v>
      </c>
      <c r="W102" s="66" t="s">
        <v>96</v>
      </c>
      <c r="X102" s="66" t="s">
        <v>96</v>
      </c>
      <c r="Y102" s="24" t="s">
        <v>96</v>
      </c>
      <c r="Z102" s="59"/>
    </row>
    <row r="103" spans="1:26" ht="20.25" x14ac:dyDescent="0.25">
      <c r="A103" s="89" t="s">
        <v>927</v>
      </c>
      <c r="B103" s="55" t="s">
        <v>313</v>
      </c>
      <c r="C103" s="29" t="s">
        <v>91</v>
      </c>
      <c r="D103" s="29" t="s">
        <v>92</v>
      </c>
      <c r="E103" s="29" t="s">
        <v>93</v>
      </c>
      <c r="F103" s="26">
        <v>102530</v>
      </c>
      <c r="G103" s="31">
        <v>102523</v>
      </c>
      <c r="H103" s="31">
        <v>0</v>
      </c>
      <c r="I103" s="31">
        <v>0</v>
      </c>
      <c r="J103" s="31">
        <v>6</v>
      </c>
      <c r="K103" s="31">
        <v>0</v>
      </c>
      <c r="L103" s="31">
        <v>0</v>
      </c>
      <c r="M103" s="31">
        <v>1</v>
      </c>
      <c r="N103" s="31">
        <v>0</v>
      </c>
      <c r="O103" s="24" t="s">
        <v>96</v>
      </c>
      <c r="P103" s="66" t="s">
        <v>96</v>
      </c>
      <c r="Q103" s="66" t="s">
        <v>96</v>
      </c>
      <c r="R103" s="66" t="s">
        <v>96</v>
      </c>
      <c r="S103" s="66" t="s">
        <v>96</v>
      </c>
      <c r="T103" s="66" t="s">
        <v>96</v>
      </c>
      <c r="U103" s="66" t="s">
        <v>96</v>
      </c>
      <c r="V103" s="66" t="s">
        <v>96</v>
      </c>
      <c r="W103" s="66" t="s">
        <v>96</v>
      </c>
      <c r="X103" s="66" t="s">
        <v>96</v>
      </c>
      <c r="Y103" s="24" t="s">
        <v>96</v>
      </c>
      <c r="Z103" s="59"/>
    </row>
    <row r="104" spans="1:26" ht="20.25" x14ac:dyDescent="0.25">
      <c r="A104" s="89" t="s">
        <v>928</v>
      </c>
      <c r="B104" s="55" t="s">
        <v>314</v>
      </c>
      <c r="C104" s="29" t="s">
        <v>91</v>
      </c>
      <c r="D104" s="29" t="s">
        <v>92</v>
      </c>
      <c r="E104" s="29" t="s">
        <v>93</v>
      </c>
      <c r="F104" s="26">
        <v>1865320</v>
      </c>
      <c r="G104" s="31">
        <v>1487182</v>
      </c>
      <c r="H104" s="31">
        <v>35481</v>
      </c>
      <c r="I104" s="31">
        <v>33212</v>
      </c>
      <c r="J104" s="31">
        <v>1700</v>
      </c>
      <c r="K104" s="31">
        <v>116592</v>
      </c>
      <c r="L104" s="31">
        <v>12526</v>
      </c>
      <c r="M104" s="31">
        <v>153432</v>
      </c>
      <c r="N104" s="31">
        <v>25195</v>
      </c>
      <c r="O104" s="24" t="s">
        <v>96</v>
      </c>
      <c r="P104" s="66" t="s">
        <v>96</v>
      </c>
      <c r="Q104" s="66" t="s">
        <v>96</v>
      </c>
      <c r="R104" s="66" t="s">
        <v>96</v>
      </c>
      <c r="S104" s="66" t="s">
        <v>96</v>
      </c>
      <c r="T104" s="66" t="s">
        <v>96</v>
      </c>
      <c r="U104" s="66" t="s">
        <v>96</v>
      </c>
      <c r="V104" s="66" t="s">
        <v>96</v>
      </c>
      <c r="W104" s="66" t="s">
        <v>96</v>
      </c>
      <c r="X104" s="66" t="s">
        <v>96</v>
      </c>
      <c r="Y104" s="24" t="s">
        <v>96</v>
      </c>
      <c r="Z104" s="59"/>
    </row>
    <row r="105" spans="1:26" ht="40.5" x14ac:dyDescent="0.25">
      <c r="A105" s="89" t="s">
        <v>929</v>
      </c>
      <c r="B105" s="29" t="s">
        <v>316</v>
      </c>
      <c r="C105" s="29" t="s">
        <v>91</v>
      </c>
      <c r="D105" s="29" t="s">
        <v>92</v>
      </c>
      <c r="E105" s="29" t="s">
        <v>93</v>
      </c>
      <c r="F105" s="26">
        <v>1049763</v>
      </c>
      <c r="G105" s="31">
        <v>1049714</v>
      </c>
      <c r="H105" s="31">
        <v>0</v>
      </c>
      <c r="I105" s="31">
        <v>0</v>
      </c>
      <c r="J105" s="31">
        <v>0</v>
      </c>
      <c r="K105" s="31">
        <v>0</v>
      </c>
      <c r="L105" s="31">
        <v>0</v>
      </c>
      <c r="M105" s="31">
        <v>0</v>
      </c>
      <c r="N105" s="31">
        <v>49</v>
      </c>
      <c r="O105" s="24" t="s">
        <v>96</v>
      </c>
      <c r="P105" s="66" t="s">
        <v>96</v>
      </c>
      <c r="Q105" s="66" t="s">
        <v>96</v>
      </c>
      <c r="R105" s="66" t="s">
        <v>96</v>
      </c>
      <c r="S105" s="66" t="s">
        <v>96</v>
      </c>
      <c r="T105" s="66" t="s">
        <v>96</v>
      </c>
      <c r="U105" s="66" t="s">
        <v>96</v>
      </c>
      <c r="V105" s="66" t="s">
        <v>96</v>
      </c>
      <c r="W105" s="66" t="s">
        <v>96</v>
      </c>
      <c r="X105" s="66" t="s">
        <v>96</v>
      </c>
      <c r="Y105" s="24" t="s">
        <v>96</v>
      </c>
      <c r="Z105" s="59"/>
    </row>
    <row r="106" spans="1:26" ht="40.5" x14ac:dyDescent="0.25">
      <c r="A106" s="89" t="s">
        <v>325</v>
      </c>
      <c r="B106" s="55" t="s">
        <v>311</v>
      </c>
      <c r="C106" s="29" t="s">
        <v>91</v>
      </c>
      <c r="D106" s="29" t="s">
        <v>92</v>
      </c>
      <c r="E106" s="29" t="s">
        <v>93</v>
      </c>
      <c r="F106" s="26">
        <v>58103</v>
      </c>
      <c r="G106" s="31">
        <v>58103</v>
      </c>
      <c r="H106" s="31">
        <v>0</v>
      </c>
      <c r="I106" s="31">
        <v>0</v>
      </c>
      <c r="J106" s="31">
        <v>0</v>
      </c>
      <c r="K106" s="31">
        <v>0</v>
      </c>
      <c r="L106" s="31">
        <v>0</v>
      </c>
      <c r="M106" s="31">
        <v>0</v>
      </c>
      <c r="N106" s="31">
        <v>0</v>
      </c>
      <c r="O106" s="24" t="s">
        <v>96</v>
      </c>
      <c r="P106" s="66" t="s">
        <v>96</v>
      </c>
      <c r="Q106" s="66" t="s">
        <v>96</v>
      </c>
      <c r="R106" s="66" t="s">
        <v>96</v>
      </c>
      <c r="S106" s="66" t="s">
        <v>96</v>
      </c>
      <c r="T106" s="66" t="s">
        <v>96</v>
      </c>
      <c r="U106" s="66" t="s">
        <v>96</v>
      </c>
      <c r="V106" s="66" t="s">
        <v>96</v>
      </c>
      <c r="W106" s="66" t="s">
        <v>96</v>
      </c>
      <c r="X106" s="66" t="s">
        <v>96</v>
      </c>
      <c r="Y106" s="24" t="s">
        <v>96</v>
      </c>
      <c r="Z106" s="59"/>
    </row>
    <row r="107" spans="1:26" ht="40.5" x14ac:dyDescent="0.25">
      <c r="A107" s="89" t="s">
        <v>326</v>
      </c>
      <c r="B107" s="55" t="s">
        <v>312</v>
      </c>
      <c r="C107" s="29" t="s">
        <v>91</v>
      </c>
      <c r="D107" s="29" t="s">
        <v>92</v>
      </c>
      <c r="E107" s="29" t="s">
        <v>93</v>
      </c>
      <c r="F107" s="26">
        <v>71524</v>
      </c>
      <c r="G107" s="31">
        <v>71475</v>
      </c>
      <c r="H107" s="31">
        <v>0</v>
      </c>
      <c r="I107" s="31">
        <v>0</v>
      </c>
      <c r="J107" s="31">
        <v>0</v>
      </c>
      <c r="K107" s="31">
        <v>0</v>
      </c>
      <c r="L107" s="31">
        <v>0</v>
      </c>
      <c r="M107" s="31">
        <v>0</v>
      </c>
      <c r="N107" s="31">
        <v>49</v>
      </c>
      <c r="O107" s="24" t="s">
        <v>96</v>
      </c>
      <c r="P107" s="66" t="s">
        <v>96</v>
      </c>
      <c r="Q107" s="66" t="s">
        <v>96</v>
      </c>
      <c r="R107" s="66" t="s">
        <v>96</v>
      </c>
      <c r="S107" s="66" t="s">
        <v>96</v>
      </c>
      <c r="T107" s="66" t="s">
        <v>96</v>
      </c>
      <c r="U107" s="66" t="s">
        <v>96</v>
      </c>
      <c r="V107" s="66" t="s">
        <v>96</v>
      </c>
      <c r="W107" s="66" t="s">
        <v>96</v>
      </c>
      <c r="X107" s="66" t="s">
        <v>96</v>
      </c>
      <c r="Y107" s="24" t="s">
        <v>96</v>
      </c>
      <c r="Z107" s="59"/>
    </row>
    <row r="108" spans="1:26" ht="20.25" x14ac:dyDescent="0.25">
      <c r="A108" s="89" t="s">
        <v>930</v>
      </c>
      <c r="B108" s="55" t="s">
        <v>313</v>
      </c>
      <c r="C108" s="29" t="s">
        <v>91</v>
      </c>
      <c r="D108" s="29" t="s">
        <v>92</v>
      </c>
      <c r="E108" s="29" t="s">
        <v>93</v>
      </c>
      <c r="F108" s="26">
        <v>0</v>
      </c>
      <c r="G108" s="31">
        <v>0</v>
      </c>
      <c r="H108" s="31">
        <v>0</v>
      </c>
      <c r="I108" s="31">
        <v>0</v>
      </c>
      <c r="J108" s="31">
        <v>0</v>
      </c>
      <c r="K108" s="31">
        <v>0</v>
      </c>
      <c r="L108" s="31">
        <v>0</v>
      </c>
      <c r="M108" s="31">
        <v>0</v>
      </c>
      <c r="N108" s="31">
        <v>0</v>
      </c>
      <c r="O108" s="24" t="s">
        <v>96</v>
      </c>
      <c r="P108" s="66" t="s">
        <v>96</v>
      </c>
      <c r="Q108" s="66" t="s">
        <v>96</v>
      </c>
      <c r="R108" s="66" t="s">
        <v>96</v>
      </c>
      <c r="S108" s="66" t="s">
        <v>96</v>
      </c>
      <c r="T108" s="66" t="s">
        <v>96</v>
      </c>
      <c r="U108" s="66" t="s">
        <v>96</v>
      </c>
      <c r="V108" s="66" t="s">
        <v>96</v>
      </c>
      <c r="W108" s="66" t="s">
        <v>96</v>
      </c>
      <c r="X108" s="66" t="s">
        <v>96</v>
      </c>
      <c r="Y108" s="24" t="s">
        <v>96</v>
      </c>
      <c r="Z108" s="59"/>
    </row>
    <row r="109" spans="1:26" ht="20.25" x14ac:dyDescent="0.25">
      <c r="A109" s="89" t="s">
        <v>931</v>
      </c>
      <c r="B109" s="55" t="s">
        <v>314</v>
      </c>
      <c r="C109" s="29" t="s">
        <v>91</v>
      </c>
      <c r="D109" s="29" t="s">
        <v>92</v>
      </c>
      <c r="E109" s="29" t="s">
        <v>93</v>
      </c>
      <c r="F109" s="26">
        <v>920136</v>
      </c>
      <c r="G109" s="31">
        <v>920136</v>
      </c>
      <c r="H109" s="31">
        <v>0</v>
      </c>
      <c r="I109" s="31">
        <v>0</v>
      </c>
      <c r="J109" s="31">
        <v>0</v>
      </c>
      <c r="K109" s="31">
        <v>0</v>
      </c>
      <c r="L109" s="31">
        <v>0</v>
      </c>
      <c r="M109" s="31">
        <v>0</v>
      </c>
      <c r="N109" s="31">
        <v>0</v>
      </c>
      <c r="O109" s="24" t="s">
        <v>96</v>
      </c>
      <c r="P109" s="66" t="s">
        <v>96</v>
      </c>
      <c r="Q109" s="66" t="s">
        <v>96</v>
      </c>
      <c r="R109" s="66" t="s">
        <v>96</v>
      </c>
      <c r="S109" s="66" t="s">
        <v>96</v>
      </c>
      <c r="T109" s="66" t="s">
        <v>96</v>
      </c>
      <c r="U109" s="66" t="s">
        <v>96</v>
      </c>
      <c r="V109" s="66" t="s">
        <v>96</v>
      </c>
      <c r="W109" s="66" t="s">
        <v>96</v>
      </c>
      <c r="X109" s="66" t="s">
        <v>96</v>
      </c>
      <c r="Y109" s="24" t="s">
        <v>96</v>
      </c>
      <c r="Z109" s="59"/>
    </row>
    <row r="110" spans="1:26" ht="40.5" x14ac:dyDescent="0.25">
      <c r="A110" s="89" t="s">
        <v>932</v>
      </c>
      <c r="B110" s="29" t="s">
        <v>318</v>
      </c>
      <c r="C110" s="29" t="s">
        <v>91</v>
      </c>
      <c r="D110" s="29" t="s">
        <v>92</v>
      </c>
      <c r="E110" s="29" t="s">
        <v>93</v>
      </c>
      <c r="F110" s="26">
        <v>4033924</v>
      </c>
      <c r="G110" s="31">
        <v>1830417</v>
      </c>
      <c r="H110" s="31">
        <v>508474</v>
      </c>
      <c r="I110" s="31">
        <v>229390</v>
      </c>
      <c r="J110" s="31">
        <v>9761</v>
      </c>
      <c r="K110" s="31">
        <v>699651</v>
      </c>
      <c r="L110" s="31">
        <v>59888</v>
      </c>
      <c r="M110" s="31">
        <v>592227</v>
      </c>
      <c r="N110" s="31">
        <v>104116</v>
      </c>
      <c r="O110" s="24" t="s">
        <v>96</v>
      </c>
      <c r="P110" s="66" t="s">
        <v>96</v>
      </c>
      <c r="Q110" s="66" t="s">
        <v>96</v>
      </c>
      <c r="R110" s="66" t="s">
        <v>96</v>
      </c>
      <c r="S110" s="66" t="s">
        <v>96</v>
      </c>
      <c r="T110" s="66" t="s">
        <v>96</v>
      </c>
      <c r="U110" s="66" t="s">
        <v>96</v>
      </c>
      <c r="V110" s="66" t="s">
        <v>96</v>
      </c>
      <c r="W110" s="66" t="s">
        <v>96</v>
      </c>
      <c r="X110" s="66" t="s">
        <v>96</v>
      </c>
      <c r="Y110" s="24" t="s">
        <v>96</v>
      </c>
      <c r="Z110" s="59"/>
    </row>
    <row r="111" spans="1:26" ht="40.5" x14ac:dyDescent="0.25">
      <c r="A111" s="89" t="s">
        <v>933</v>
      </c>
      <c r="B111" s="55" t="s">
        <v>311</v>
      </c>
      <c r="C111" s="29" t="s">
        <v>91</v>
      </c>
      <c r="D111" s="29" t="s">
        <v>92</v>
      </c>
      <c r="E111" s="29" t="s">
        <v>93</v>
      </c>
      <c r="F111" s="26">
        <v>886950</v>
      </c>
      <c r="G111" s="31">
        <v>609426</v>
      </c>
      <c r="H111" s="31">
        <v>22495</v>
      </c>
      <c r="I111" s="31">
        <v>5237</v>
      </c>
      <c r="J111" s="31">
        <v>334</v>
      </c>
      <c r="K111" s="31">
        <v>8498</v>
      </c>
      <c r="L111" s="31">
        <v>213</v>
      </c>
      <c r="M111" s="31">
        <v>240747</v>
      </c>
      <c r="N111" s="31">
        <v>0</v>
      </c>
      <c r="O111" s="24" t="s">
        <v>96</v>
      </c>
      <c r="P111" s="66" t="s">
        <v>96</v>
      </c>
      <c r="Q111" s="66" t="s">
        <v>96</v>
      </c>
      <c r="R111" s="66" t="s">
        <v>96</v>
      </c>
      <c r="S111" s="66" t="s">
        <v>96</v>
      </c>
      <c r="T111" s="66" t="s">
        <v>96</v>
      </c>
      <c r="U111" s="66" t="s">
        <v>96</v>
      </c>
      <c r="V111" s="66" t="s">
        <v>96</v>
      </c>
      <c r="W111" s="66" t="s">
        <v>96</v>
      </c>
      <c r="X111" s="66" t="s">
        <v>96</v>
      </c>
      <c r="Y111" s="24" t="s">
        <v>96</v>
      </c>
      <c r="Z111" s="59"/>
    </row>
    <row r="112" spans="1:26" ht="40.5" x14ac:dyDescent="0.25">
      <c r="A112" s="89" t="s">
        <v>934</v>
      </c>
      <c r="B112" s="55" t="s">
        <v>312</v>
      </c>
      <c r="C112" s="29" t="s">
        <v>91</v>
      </c>
      <c r="D112" s="29" t="s">
        <v>92</v>
      </c>
      <c r="E112" s="29" t="s">
        <v>93</v>
      </c>
      <c r="F112" s="26">
        <v>2099260</v>
      </c>
      <c r="G112" s="31">
        <v>551422</v>
      </c>
      <c r="H112" s="31">
        <v>450498</v>
      </c>
      <c r="I112" s="31">
        <v>190941</v>
      </c>
      <c r="J112" s="31">
        <v>7721</v>
      </c>
      <c r="K112" s="31">
        <v>574561</v>
      </c>
      <c r="L112" s="31">
        <v>47149</v>
      </c>
      <c r="M112" s="31">
        <v>198047</v>
      </c>
      <c r="N112" s="31">
        <v>78921</v>
      </c>
      <c r="O112" s="24" t="s">
        <v>96</v>
      </c>
      <c r="P112" s="66" t="s">
        <v>96</v>
      </c>
      <c r="Q112" s="66" t="s">
        <v>96</v>
      </c>
      <c r="R112" s="66" t="s">
        <v>96</v>
      </c>
      <c r="S112" s="66" t="s">
        <v>96</v>
      </c>
      <c r="T112" s="66" t="s">
        <v>96</v>
      </c>
      <c r="U112" s="66" t="s">
        <v>96</v>
      </c>
      <c r="V112" s="66" t="s">
        <v>96</v>
      </c>
      <c r="W112" s="66" t="s">
        <v>96</v>
      </c>
      <c r="X112" s="66" t="s">
        <v>96</v>
      </c>
      <c r="Y112" s="24" t="s">
        <v>96</v>
      </c>
      <c r="Z112" s="59"/>
    </row>
    <row r="113" spans="1:26" ht="20.25" x14ac:dyDescent="0.25">
      <c r="A113" s="89" t="s">
        <v>935</v>
      </c>
      <c r="B113" s="55" t="s">
        <v>313</v>
      </c>
      <c r="C113" s="29" t="s">
        <v>91</v>
      </c>
      <c r="D113" s="29" t="s">
        <v>92</v>
      </c>
      <c r="E113" s="29" t="s">
        <v>93</v>
      </c>
      <c r="F113" s="26">
        <v>102530</v>
      </c>
      <c r="G113" s="31">
        <v>102523</v>
      </c>
      <c r="H113" s="31">
        <v>0</v>
      </c>
      <c r="I113" s="31">
        <v>0</v>
      </c>
      <c r="J113" s="31">
        <v>6</v>
      </c>
      <c r="K113" s="31">
        <v>0</v>
      </c>
      <c r="L113" s="31">
        <v>1</v>
      </c>
      <c r="M113" s="31">
        <v>0</v>
      </c>
      <c r="N113" s="31">
        <v>0</v>
      </c>
      <c r="O113" s="24" t="s">
        <v>96</v>
      </c>
      <c r="P113" s="66" t="s">
        <v>96</v>
      </c>
      <c r="Q113" s="66" t="s">
        <v>96</v>
      </c>
      <c r="R113" s="66" t="s">
        <v>96</v>
      </c>
      <c r="S113" s="66" t="s">
        <v>96</v>
      </c>
      <c r="T113" s="66" t="s">
        <v>96</v>
      </c>
      <c r="U113" s="66" t="s">
        <v>96</v>
      </c>
      <c r="V113" s="66" t="s">
        <v>96</v>
      </c>
      <c r="W113" s="66" t="s">
        <v>96</v>
      </c>
      <c r="X113" s="66" t="s">
        <v>96</v>
      </c>
      <c r="Y113" s="24" t="s">
        <v>96</v>
      </c>
      <c r="Z113" s="59"/>
    </row>
    <row r="114" spans="1:26" ht="20.25" x14ac:dyDescent="0.25">
      <c r="A114" s="89" t="s">
        <v>936</v>
      </c>
      <c r="B114" s="55" t="s">
        <v>314</v>
      </c>
      <c r="C114" s="29" t="s">
        <v>91</v>
      </c>
      <c r="D114" s="29" t="s">
        <v>92</v>
      </c>
      <c r="E114" s="29" t="s">
        <v>93</v>
      </c>
      <c r="F114" s="26">
        <v>945184</v>
      </c>
      <c r="G114" s="31">
        <v>567046</v>
      </c>
      <c r="H114" s="31">
        <v>35481</v>
      </c>
      <c r="I114" s="31">
        <v>33212</v>
      </c>
      <c r="J114" s="31">
        <v>1700</v>
      </c>
      <c r="K114" s="31">
        <v>116592</v>
      </c>
      <c r="L114" s="31">
        <v>12526</v>
      </c>
      <c r="M114" s="31">
        <v>153432</v>
      </c>
      <c r="N114" s="31">
        <v>25195</v>
      </c>
      <c r="O114" s="24" t="s">
        <v>96</v>
      </c>
      <c r="P114" s="66" t="s">
        <v>96</v>
      </c>
      <c r="Q114" s="66" t="s">
        <v>96</v>
      </c>
      <c r="R114" s="66" t="s">
        <v>96</v>
      </c>
      <c r="S114" s="66" t="s">
        <v>96</v>
      </c>
      <c r="T114" s="66" t="s">
        <v>96</v>
      </c>
      <c r="U114" s="66" t="s">
        <v>96</v>
      </c>
      <c r="V114" s="66" t="s">
        <v>96</v>
      </c>
      <c r="W114" s="66" t="s">
        <v>96</v>
      </c>
      <c r="X114" s="66" t="s">
        <v>96</v>
      </c>
      <c r="Y114" s="24" t="s">
        <v>96</v>
      </c>
      <c r="Z114" s="59"/>
    </row>
    <row r="115" spans="1:26" ht="60.75" x14ac:dyDescent="0.25">
      <c r="A115" s="89" t="s">
        <v>937</v>
      </c>
      <c r="B115" s="29" t="s">
        <v>320</v>
      </c>
      <c r="C115" s="29" t="s">
        <v>91</v>
      </c>
      <c r="D115" s="29" t="s">
        <v>92</v>
      </c>
      <c r="E115" s="29" t="s">
        <v>93</v>
      </c>
      <c r="F115" s="26">
        <f>F116+F121+F122</f>
        <v>9895787</v>
      </c>
      <c r="G115" s="31">
        <f t="shared" ref="G115:N115" si="5">G116+G121+G122</f>
        <v>4019067</v>
      </c>
      <c r="H115" s="31">
        <f t="shared" si="5"/>
        <v>1631089</v>
      </c>
      <c r="I115" s="31">
        <f t="shared" si="5"/>
        <v>771008</v>
      </c>
      <c r="J115" s="31">
        <f t="shared" si="5"/>
        <v>36982</v>
      </c>
      <c r="K115" s="31">
        <f t="shared" si="5"/>
        <v>1224026</v>
      </c>
      <c r="L115" s="31">
        <f t="shared" si="5"/>
        <v>681608</v>
      </c>
      <c r="M115" s="31">
        <f t="shared" si="5"/>
        <v>1255866</v>
      </c>
      <c r="N115" s="31">
        <f t="shared" si="5"/>
        <v>276141</v>
      </c>
      <c r="O115" s="26">
        <f>SUM(O116:O122)</f>
        <v>7298062</v>
      </c>
      <c r="P115" s="27" t="s">
        <v>96</v>
      </c>
      <c r="Q115" s="27" t="s">
        <v>96</v>
      </c>
      <c r="R115" s="27" t="s">
        <v>96</v>
      </c>
      <c r="S115" s="27" t="s">
        <v>96</v>
      </c>
      <c r="T115" s="27" t="s">
        <v>96</v>
      </c>
      <c r="U115" s="27" t="s">
        <v>96</v>
      </c>
      <c r="V115" s="27" t="s">
        <v>96</v>
      </c>
      <c r="W115" s="27" t="s">
        <v>96</v>
      </c>
      <c r="X115" s="27" t="s">
        <v>96</v>
      </c>
      <c r="Y115" s="26" t="s">
        <v>321</v>
      </c>
      <c r="Z115" s="59"/>
    </row>
    <row r="116" spans="1:26" ht="20.25" x14ac:dyDescent="0.25">
      <c r="A116" s="89" t="s">
        <v>938</v>
      </c>
      <c r="B116" s="102" t="s">
        <v>1277</v>
      </c>
      <c r="C116" s="29" t="s">
        <v>91</v>
      </c>
      <c r="D116" s="29" t="s">
        <v>92</v>
      </c>
      <c r="E116" s="29" t="s">
        <v>93</v>
      </c>
      <c r="F116" s="26">
        <v>5250876</v>
      </c>
      <c r="G116" s="31">
        <v>2936723</v>
      </c>
      <c r="H116" s="31">
        <v>515055</v>
      </c>
      <c r="I116" s="31">
        <v>230147</v>
      </c>
      <c r="J116" s="31">
        <v>9971</v>
      </c>
      <c r="K116" s="31">
        <v>707900</v>
      </c>
      <c r="L116" s="31">
        <v>60307</v>
      </c>
      <c r="M116" s="31">
        <v>684939</v>
      </c>
      <c r="N116" s="31">
        <v>105834</v>
      </c>
      <c r="O116" s="26">
        <v>3280067</v>
      </c>
      <c r="P116" s="27">
        <v>1823342</v>
      </c>
      <c r="Q116" s="27">
        <v>294445</v>
      </c>
      <c r="R116" s="27">
        <v>90656</v>
      </c>
      <c r="S116" s="27">
        <v>1694</v>
      </c>
      <c r="T116" s="27">
        <v>23937</v>
      </c>
      <c r="U116" s="27">
        <v>469715</v>
      </c>
      <c r="V116" s="27">
        <v>61293</v>
      </c>
      <c r="W116" s="27">
        <v>448497</v>
      </c>
      <c r="X116" s="27">
        <v>66488</v>
      </c>
      <c r="Y116" s="26">
        <v>2423077</v>
      </c>
      <c r="Z116" s="59"/>
    </row>
    <row r="117" spans="1:26" ht="40.5" x14ac:dyDescent="0.25">
      <c r="A117" s="89" t="s">
        <v>939</v>
      </c>
      <c r="B117" s="55" t="s">
        <v>311</v>
      </c>
      <c r="C117" s="29" t="s">
        <v>91</v>
      </c>
      <c r="D117" s="29" t="s">
        <v>92</v>
      </c>
      <c r="E117" s="29" t="s">
        <v>93</v>
      </c>
      <c r="F117" s="26">
        <v>998558</v>
      </c>
      <c r="G117" s="31">
        <v>667975</v>
      </c>
      <c r="H117" s="31">
        <v>25153</v>
      </c>
      <c r="I117" s="31">
        <v>5237</v>
      </c>
      <c r="J117" s="31">
        <v>334</v>
      </c>
      <c r="K117" s="31">
        <v>8498</v>
      </c>
      <c r="L117" s="31">
        <v>213</v>
      </c>
      <c r="M117" s="31">
        <v>291148</v>
      </c>
      <c r="N117" s="31">
        <v>0</v>
      </c>
      <c r="O117" s="26" t="s">
        <v>96</v>
      </c>
      <c r="P117" s="27" t="s">
        <v>96</v>
      </c>
      <c r="Q117" s="27" t="s">
        <v>96</v>
      </c>
      <c r="R117" s="27" t="s">
        <v>96</v>
      </c>
      <c r="S117" s="27" t="s">
        <v>96</v>
      </c>
      <c r="T117" s="27" t="s">
        <v>96</v>
      </c>
      <c r="U117" s="27" t="s">
        <v>96</v>
      </c>
      <c r="V117" s="27" t="s">
        <v>96</v>
      </c>
      <c r="W117" s="27" t="s">
        <v>96</v>
      </c>
      <c r="X117" s="27" t="s">
        <v>96</v>
      </c>
      <c r="Y117" s="26" t="s">
        <v>96</v>
      </c>
      <c r="Z117" s="59"/>
    </row>
    <row r="118" spans="1:26" ht="40.5" x14ac:dyDescent="0.25">
      <c r="A118" s="89" t="s">
        <v>940</v>
      </c>
      <c r="B118" s="55" t="s">
        <v>312</v>
      </c>
      <c r="C118" s="29" t="s">
        <v>91</v>
      </c>
      <c r="D118" s="29" t="s">
        <v>92</v>
      </c>
      <c r="E118" s="29" t="s">
        <v>93</v>
      </c>
      <c r="F118" s="26">
        <v>2199857</v>
      </c>
      <c r="G118" s="31">
        <v>628595</v>
      </c>
      <c r="H118" s="31">
        <v>454270</v>
      </c>
      <c r="I118" s="31">
        <v>191418</v>
      </c>
      <c r="J118" s="31">
        <v>7723</v>
      </c>
      <c r="K118" s="31">
        <v>579738</v>
      </c>
      <c r="L118" s="31">
        <v>47460</v>
      </c>
      <c r="M118" s="31">
        <v>211513</v>
      </c>
      <c r="N118" s="31">
        <v>79140</v>
      </c>
      <c r="O118" s="26" t="s">
        <v>96</v>
      </c>
      <c r="P118" s="27" t="s">
        <v>96</v>
      </c>
      <c r="Q118" s="27" t="s">
        <v>96</v>
      </c>
      <c r="R118" s="27" t="s">
        <v>96</v>
      </c>
      <c r="S118" s="27" t="s">
        <v>96</v>
      </c>
      <c r="T118" s="27" t="s">
        <v>96</v>
      </c>
      <c r="U118" s="27" t="s">
        <v>96</v>
      </c>
      <c r="V118" s="27" t="s">
        <v>96</v>
      </c>
      <c r="W118" s="27" t="s">
        <v>96</v>
      </c>
      <c r="X118" s="27" t="s">
        <v>96</v>
      </c>
      <c r="Y118" s="26" t="s">
        <v>96</v>
      </c>
      <c r="Z118" s="59"/>
    </row>
    <row r="119" spans="1:26" ht="20.25" x14ac:dyDescent="0.25">
      <c r="A119" s="89" t="s">
        <v>941</v>
      </c>
      <c r="B119" s="55" t="s">
        <v>313</v>
      </c>
      <c r="C119" s="29" t="s">
        <v>91</v>
      </c>
      <c r="D119" s="29" t="s">
        <v>92</v>
      </c>
      <c r="E119" s="29" t="s">
        <v>93</v>
      </c>
      <c r="F119" s="26">
        <v>102258</v>
      </c>
      <c r="G119" s="31">
        <v>102251</v>
      </c>
      <c r="H119" s="31">
        <v>0</v>
      </c>
      <c r="I119" s="31">
        <v>0</v>
      </c>
      <c r="J119" s="31">
        <v>6</v>
      </c>
      <c r="K119" s="31">
        <v>0</v>
      </c>
      <c r="L119" s="31">
        <v>0</v>
      </c>
      <c r="M119" s="31">
        <v>1</v>
      </c>
      <c r="N119" s="31">
        <v>0</v>
      </c>
      <c r="O119" s="26" t="s">
        <v>96</v>
      </c>
      <c r="P119" s="27" t="s">
        <v>96</v>
      </c>
      <c r="Q119" s="27" t="s">
        <v>96</v>
      </c>
      <c r="R119" s="27" t="s">
        <v>96</v>
      </c>
      <c r="S119" s="27" t="s">
        <v>96</v>
      </c>
      <c r="T119" s="27" t="s">
        <v>96</v>
      </c>
      <c r="U119" s="27" t="s">
        <v>96</v>
      </c>
      <c r="V119" s="27" t="s">
        <v>96</v>
      </c>
      <c r="W119" s="27" t="s">
        <v>96</v>
      </c>
      <c r="X119" s="27" t="s">
        <v>96</v>
      </c>
      <c r="Y119" s="26" t="s">
        <v>96</v>
      </c>
      <c r="Z119" s="59"/>
    </row>
    <row r="120" spans="1:26" ht="20.25" x14ac:dyDescent="0.25">
      <c r="A120" s="89" t="s">
        <v>942</v>
      </c>
      <c r="B120" s="55" t="s">
        <v>314</v>
      </c>
      <c r="C120" s="29" t="s">
        <v>91</v>
      </c>
      <c r="D120" s="29" t="s">
        <v>92</v>
      </c>
      <c r="E120" s="29" t="s">
        <v>93</v>
      </c>
      <c r="F120" s="26">
        <v>1950203</v>
      </c>
      <c r="G120" s="31">
        <v>1537902</v>
      </c>
      <c r="H120" s="31">
        <v>35632</v>
      </c>
      <c r="I120" s="31">
        <v>33492</v>
      </c>
      <c r="J120" s="31">
        <v>1908</v>
      </c>
      <c r="K120" s="31">
        <v>119664</v>
      </c>
      <c r="L120" s="31">
        <v>12634</v>
      </c>
      <c r="M120" s="31">
        <v>182277</v>
      </c>
      <c r="N120" s="31">
        <v>26694</v>
      </c>
      <c r="O120" s="26" t="s">
        <v>96</v>
      </c>
      <c r="P120" s="27" t="s">
        <v>96</v>
      </c>
      <c r="Q120" s="27" t="s">
        <v>96</v>
      </c>
      <c r="R120" s="27" t="s">
        <v>96</v>
      </c>
      <c r="S120" s="27" t="s">
        <v>96</v>
      </c>
      <c r="T120" s="27" t="s">
        <v>96</v>
      </c>
      <c r="U120" s="27" t="s">
        <v>96</v>
      </c>
      <c r="V120" s="27" t="s">
        <v>96</v>
      </c>
      <c r="W120" s="27" t="s">
        <v>96</v>
      </c>
      <c r="X120" s="27" t="s">
        <v>96</v>
      </c>
      <c r="Y120" s="26" t="s">
        <v>96</v>
      </c>
      <c r="Z120" s="59"/>
    </row>
    <row r="121" spans="1:26" ht="20.25" x14ac:dyDescent="0.25">
      <c r="A121" s="89" t="s">
        <v>943</v>
      </c>
      <c r="B121" s="102" t="s">
        <v>1278</v>
      </c>
      <c r="C121" s="29" t="s">
        <v>91</v>
      </c>
      <c r="D121" s="29" t="s">
        <v>92</v>
      </c>
      <c r="E121" s="29" t="s">
        <v>93</v>
      </c>
      <c r="F121" s="26">
        <v>406785</v>
      </c>
      <c r="G121" s="31">
        <v>24274</v>
      </c>
      <c r="H121" s="31">
        <v>74879</v>
      </c>
      <c r="I121" s="31">
        <v>43414</v>
      </c>
      <c r="J121" s="31">
        <v>6015</v>
      </c>
      <c r="K121" s="31">
        <v>103488</v>
      </c>
      <c r="L121" s="31">
        <v>31163</v>
      </c>
      <c r="M121" s="31">
        <v>103803</v>
      </c>
      <c r="N121" s="31">
        <v>19749</v>
      </c>
      <c r="O121" s="26">
        <v>1133507</v>
      </c>
      <c r="P121" s="27" t="s">
        <v>96</v>
      </c>
      <c r="Q121" s="27" t="s">
        <v>96</v>
      </c>
      <c r="R121" s="27" t="s">
        <v>96</v>
      </c>
      <c r="S121" s="27" t="s">
        <v>96</v>
      </c>
      <c r="T121" s="27" t="s">
        <v>96</v>
      </c>
      <c r="U121" s="27" t="s">
        <v>96</v>
      </c>
      <c r="V121" s="27" t="s">
        <v>96</v>
      </c>
      <c r="W121" s="27" t="s">
        <v>96</v>
      </c>
      <c r="X121" s="27" t="s">
        <v>96</v>
      </c>
      <c r="Y121" s="26">
        <v>1257674</v>
      </c>
      <c r="Z121" s="59"/>
    </row>
    <row r="122" spans="1:26" ht="20.25" x14ac:dyDescent="0.25">
      <c r="A122" s="89" t="s">
        <v>944</v>
      </c>
      <c r="B122" s="102" t="s">
        <v>1279</v>
      </c>
      <c r="C122" s="29" t="s">
        <v>91</v>
      </c>
      <c r="D122" s="29" t="s">
        <v>92</v>
      </c>
      <c r="E122" s="29" t="s">
        <v>93</v>
      </c>
      <c r="F122" s="26">
        <v>4238126</v>
      </c>
      <c r="G122" s="31">
        <v>1058070</v>
      </c>
      <c r="H122" s="31">
        <v>1041155</v>
      </c>
      <c r="I122" s="31">
        <v>497447</v>
      </c>
      <c r="J122" s="31">
        <v>20996</v>
      </c>
      <c r="K122" s="31">
        <v>412638</v>
      </c>
      <c r="L122" s="31">
        <v>590138</v>
      </c>
      <c r="M122" s="31">
        <v>467124</v>
      </c>
      <c r="N122" s="31">
        <v>150558</v>
      </c>
      <c r="O122" s="26">
        <v>2884488</v>
      </c>
      <c r="P122" s="31">
        <v>878801</v>
      </c>
      <c r="Q122" s="31">
        <v>384834</v>
      </c>
      <c r="R122" s="31">
        <v>354263</v>
      </c>
      <c r="S122" s="31">
        <v>42857</v>
      </c>
      <c r="T122" s="31">
        <v>19146</v>
      </c>
      <c r="U122" s="31">
        <v>327634</v>
      </c>
      <c r="V122" s="31">
        <v>393512</v>
      </c>
      <c r="W122" s="31">
        <v>368714</v>
      </c>
      <c r="X122" s="31">
        <v>114727</v>
      </c>
      <c r="Y122" s="26">
        <v>2770198</v>
      </c>
      <c r="Z122" s="59"/>
    </row>
    <row r="123" spans="1:26" ht="40.5" x14ac:dyDescent="0.25">
      <c r="A123" s="89" t="s">
        <v>945</v>
      </c>
      <c r="B123" s="29" t="s">
        <v>322</v>
      </c>
      <c r="C123" s="29" t="s">
        <v>91</v>
      </c>
      <c r="D123" s="29" t="s">
        <v>92</v>
      </c>
      <c r="E123" s="29" t="s">
        <v>93</v>
      </c>
      <c r="F123" s="26">
        <v>1086160</v>
      </c>
      <c r="G123" s="31">
        <v>1086111</v>
      </c>
      <c r="H123" s="31">
        <v>0</v>
      </c>
      <c r="I123" s="31">
        <v>0</v>
      </c>
      <c r="J123" s="31">
        <v>0</v>
      </c>
      <c r="K123" s="31">
        <v>0</v>
      </c>
      <c r="L123" s="31">
        <v>0</v>
      </c>
      <c r="M123" s="31">
        <v>0</v>
      </c>
      <c r="N123" s="31">
        <v>49</v>
      </c>
      <c r="O123" s="26" t="s">
        <v>96</v>
      </c>
      <c r="P123" s="27" t="s">
        <v>96</v>
      </c>
      <c r="Q123" s="27" t="s">
        <v>96</v>
      </c>
      <c r="R123" s="27" t="s">
        <v>96</v>
      </c>
      <c r="S123" s="27" t="s">
        <v>96</v>
      </c>
      <c r="T123" s="27" t="s">
        <v>96</v>
      </c>
      <c r="U123" s="27" t="s">
        <v>96</v>
      </c>
      <c r="V123" s="27" t="s">
        <v>96</v>
      </c>
      <c r="W123" s="27" t="s">
        <v>96</v>
      </c>
      <c r="X123" s="27" t="s">
        <v>96</v>
      </c>
      <c r="Y123" s="26" t="s">
        <v>96</v>
      </c>
      <c r="Z123" s="59"/>
    </row>
    <row r="124" spans="1:26" ht="40.5" x14ac:dyDescent="0.25">
      <c r="A124" s="89" t="s">
        <v>332</v>
      </c>
      <c r="B124" s="55" t="s">
        <v>311</v>
      </c>
      <c r="C124" s="29" t="s">
        <v>91</v>
      </c>
      <c r="D124" s="29" t="s">
        <v>92</v>
      </c>
      <c r="E124" s="29" t="s">
        <v>93</v>
      </c>
      <c r="F124" s="26">
        <v>58103</v>
      </c>
      <c r="G124" s="31">
        <v>58103</v>
      </c>
      <c r="H124" s="31">
        <v>0</v>
      </c>
      <c r="I124" s="31">
        <v>0</v>
      </c>
      <c r="J124" s="31">
        <v>0</v>
      </c>
      <c r="K124" s="31">
        <v>0</v>
      </c>
      <c r="L124" s="31">
        <v>0</v>
      </c>
      <c r="M124" s="31">
        <v>0</v>
      </c>
      <c r="N124" s="31">
        <v>0</v>
      </c>
      <c r="O124" s="26" t="s">
        <v>96</v>
      </c>
      <c r="P124" s="27" t="s">
        <v>96</v>
      </c>
      <c r="Q124" s="27" t="s">
        <v>96</v>
      </c>
      <c r="R124" s="27" t="s">
        <v>96</v>
      </c>
      <c r="S124" s="27" t="s">
        <v>96</v>
      </c>
      <c r="T124" s="27" t="s">
        <v>96</v>
      </c>
      <c r="U124" s="27" t="s">
        <v>96</v>
      </c>
      <c r="V124" s="27" t="s">
        <v>96</v>
      </c>
      <c r="W124" s="27" t="s">
        <v>96</v>
      </c>
      <c r="X124" s="27" t="s">
        <v>96</v>
      </c>
      <c r="Y124" s="26" t="s">
        <v>96</v>
      </c>
      <c r="Z124" s="59"/>
    </row>
    <row r="125" spans="1:26" ht="40.5" x14ac:dyDescent="0.25">
      <c r="A125" s="89" t="s">
        <v>946</v>
      </c>
      <c r="B125" s="55" t="s">
        <v>312</v>
      </c>
      <c r="C125" s="29" t="s">
        <v>91</v>
      </c>
      <c r="D125" s="29" t="s">
        <v>92</v>
      </c>
      <c r="E125" s="29" t="s">
        <v>93</v>
      </c>
      <c r="F125" s="26">
        <v>71524</v>
      </c>
      <c r="G125" s="31">
        <v>71475</v>
      </c>
      <c r="H125" s="31">
        <v>0</v>
      </c>
      <c r="I125" s="31">
        <v>0</v>
      </c>
      <c r="J125" s="31">
        <v>0</v>
      </c>
      <c r="K125" s="31">
        <v>0</v>
      </c>
      <c r="L125" s="31">
        <v>0</v>
      </c>
      <c r="M125" s="31">
        <v>0</v>
      </c>
      <c r="N125" s="31">
        <v>49</v>
      </c>
      <c r="O125" s="26" t="s">
        <v>96</v>
      </c>
      <c r="P125" s="27" t="s">
        <v>96</v>
      </c>
      <c r="Q125" s="27" t="s">
        <v>96</v>
      </c>
      <c r="R125" s="27" t="s">
        <v>96</v>
      </c>
      <c r="S125" s="27" t="s">
        <v>96</v>
      </c>
      <c r="T125" s="27" t="s">
        <v>96</v>
      </c>
      <c r="U125" s="27" t="s">
        <v>96</v>
      </c>
      <c r="V125" s="27" t="s">
        <v>96</v>
      </c>
      <c r="W125" s="27" t="s">
        <v>96</v>
      </c>
      <c r="X125" s="27" t="s">
        <v>96</v>
      </c>
      <c r="Y125" s="26" t="s">
        <v>96</v>
      </c>
      <c r="Z125" s="59"/>
    </row>
    <row r="126" spans="1:26" ht="20.25" x14ac:dyDescent="0.25">
      <c r="A126" s="89" t="s">
        <v>947</v>
      </c>
      <c r="B126" s="55" t="s">
        <v>313</v>
      </c>
      <c r="C126" s="29" t="s">
        <v>91</v>
      </c>
      <c r="D126" s="29" t="s">
        <v>92</v>
      </c>
      <c r="E126" s="29" t="s">
        <v>93</v>
      </c>
      <c r="F126" s="26">
        <v>0</v>
      </c>
      <c r="G126" s="31">
        <v>0</v>
      </c>
      <c r="H126" s="31">
        <v>0</v>
      </c>
      <c r="I126" s="31">
        <v>0</v>
      </c>
      <c r="J126" s="31">
        <v>0</v>
      </c>
      <c r="K126" s="31">
        <v>0</v>
      </c>
      <c r="L126" s="31">
        <v>0</v>
      </c>
      <c r="M126" s="31">
        <v>0</v>
      </c>
      <c r="N126" s="31">
        <v>0</v>
      </c>
      <c r="O126" s="26" t="s">
        <v>96</v>
      </c>
      <c r="P126" s="27" t="s">
        <v>96</v>
      </c>
      <c r="Q126" s="27" t="s">
        <v>96</v>
      </c>
      <c r="R126" s="27" t="s">
        <v>96</v>
      </c>
      <c r="S126" s="27" t="s">
        <v>96</v>
      </c>
      <c r="T126" s="27" t="s">
        <v>96</v>
      </c>
      <c r="U126" s="27" t="s">
        <v>96</v>
      </c>
      <c r="V126" s="27" t="s">
        <v>96</v>
      </c>
      <c r="W126" s="27" t="s">
        <v>96</v>
      </c>
      <c r="X126" s="27" t="s">
        <v>96</v>
      </c>
      <c r="Y126" s="26" t="s">
        <v>96</v>
      </c>
      <c r="Z126" s="59"/>
    </row>
    <row r="127" spans="1:26" ht="20.25" x14ac:dyDescent="0.25">
      <c r="A127" s="89" t="s">
        <v>948</v>
      </c>
      <c r="B127" s="55" t="s">
        <v>314</v>
      </c>
      <c r="C127" s="29" t="s">
        <v>91</v>
      </c>
      <c r="D127" s="29" t="s">
        <v>92</v>
      </c>
      <c r="E127" s="29" t="s">
        <v>93</v>
      </c>
      <c r="F127" s="26">
        <v>956533</v>
      </c>
      <c r="G127" s="31">
        <v>956533</v>
      </c>
      <c r="H127" s="31">
        <v>0</v>
      </c>
      <c r="I127" s="31">
        <v>0</v>
      </c>
      <c r="J127" s="31">
        <v>0</v>
      </c>
      <c r="K127" s="31">
        <v>0</v>
      </c>
      <c r="L127" s="31">
        <v>0</v>
      </c>
      <c r="M127" s="31">
        <v>0</v>
      </c>
      <c r="N127" s="31">
        <v>0</v>
      </c>
      <c r="O127" s="26" t="s">
        <v>96</v>
      </c>
      <c r="P127" s="27" t="s">
        <v>96</v>
      </c>
      <c r="Q127" s="27" t="s">
        <v>96</v>
      </c>
      <c r="R127" s="27" t="s">
        <v>96</v>
      </c>
      <c r="S127" s="27" t="s">
        <v>96</v>
      </c>
      <c r="T127" s="27" t="s">
        <v>96</v>
      </c>
      <c r="U127" s="27" t="s">
        <v>96</v>
      </c>
      <c r="V127" s="27" t="s">
        <v>96</v>
      </c>
      <c r="W127" s="27" t="s">
        <v>96</v>
      </c>
      <c r="X127" s="27" t="s">
        <v>96</v>
      </c>
      <c r="Y127" s="26" t="s">
        <v>96</v>
      </c>
      <c r="Z127" s="59"/>
    </row>
    <row r="128" spans="1:26" ht="40.5" x14ac:dyDescent="0.25">
      <c r="A128" s="89" t="s">
        <v>949</v>
      </c>
      <c r="B128" s="29" t="s">
        <v>323</v>
      </c>
      <c r="C128" s="29" t="s">
        <v>91</v>
      </c>
      <c r="D128" s="29" t="s">
        <v>92</v>
      </c>
      <c r="E128" s="29" t="s">
        <v>93</v>
      </c>
      <c r="F128" s="26">
        <v>4164716</v>
      </c>
      <c r="G128" s="31">
        <v>1850612</v>
      </c>
      <c r="H128" s="31">
        <v>515055</v>
      </c>
      <c r="I128" s="31">
        <v>230147</v>
      </c>
      <c r="J128" s="31">
        <v>9971</v>
      </c>
      <c r="K128" s="31">
        <v>707900</v>
      </c>
      <c r="L128" s="31">
        <v>60307</v>
      </c>
      <c r="M128" s="31">
        <v>684939</v>
      </c>
      <c r="N128" s="31">
        <v>105785</v>
      </c>
      <c r="O128" s="26" t="s">
        <v>96</v>
      </c>
      <c r="P128" s="27" t="s">
        <v>96</v>
      </c>
      <c r="Q128" s="27" t="s">
        <v>96</v>
      </c>
      <c r="R128" s="27" t="s">
        <v>96</v>
      </c>
      <c r="S128" s="27" t="s">
        <v>96</v>
      </c>
      <c r="T128" s="27" t="s">
        <v>96</v>
      </c>
      <c r="U128" s="27" t="s">
        <v>96</v>
      </c>
      <c r="V128" s="27" t="s">
        <v>96</v>
      </c>
      <c r="W128" s="27" t="s">
        <v>96</v>
      </c>
      <c r="X128" s="27" t="s">
        <v>96</v>
      </c>
      <c r="Y128" s="26" t="s">
        <v>96</v>
      </c>
      <c r="Z128" s="59"/>
    </row>
    <row r="129" spans="1:26" ht="40.5" x14ac:dyDescent="0.25">
      <c r="A129" s="89" t="s">
        <v>950</v>
      </c>
      <c r="B129" s="55" t="s">
        <v>311</v>
      </c>
      <c r="C129" s="29" t="s">
        <v>91</v>
      </c>
      <c r="D129" s="29" t="s">
        <v>92</v>
      </c>
      <c r="E129" s="29" t="s">
        <v>93</v>
      </c>
      <c r="F129" s="26">
        <v>940455</v>
      </c>
      <c r="G129" s="31">
        <v>609872</v>
      </c>
      <c r="H129" s="31">
        <v>25153</v>
      </c>
      <c r="I129" s="31">
        <v>5237</v>
      </c>
      <c r="J129" s="31">
        <v>334</v>
      </c>
      <c r="K129" s="31">
        <v>8498</v>
      </c>
      <c r="L129" s="31">
        <v>213</v>
      </c>
      <c r="M129" s="31">
        <v>291148</v>
      </c>
      <c r="N129" s="31">
        <v>0</v>
      </c>
      <c r="O129" s="26" t="s">
        <v>96</v>
      </c>
      <c r="P129" s="27" t="s">
        <v>96</v>
      </c>
      <c r="Q129" s="27" t="s">
        <v>96</v>
      </c>
      <c r="R129" s="27" t="s">
        <v>96</v>
      </c>
      <c r="S129" s="27" t="s">
        <v>96</v>
      </c>
      <c r="T129" s="27" t="s">
        <v>96</v>
      </c>
      <c r="U129" s="27" t="s">
        <v>96</v>
      </c>
      <c r="V129" s="27" t="s">
        <v>96</v>
      </c>
      <c r="W129" s="27" t="s">
        <v>96</v>
      </c>
      <c r="X129" s="27" t="s">
        <v>96</v>
      </c>
      <c r="Y129" s="26" t="s">
        <v>96</v>
      </c>
      <c r="Z129" s="59"/>
    </row>
    <row r="130" spans="1:26" ht="40.5" x14ac:dyDescent="0.25">
      <c r="A130" s="89" t="s">
        <v>951</v>
      </c>
      <c r="B130" s="55" t="s">
        <v>312</v>
      </c>
      <c r="C130" s="29" t="s">
        <v>91</v>
      </c>
      <c r="D130" s="29" t="s">
        <v>92</v>
      </c>
      <c r="E130" s="29" t="s">
        <v>93</v>
      </c>
      <c r="F130" s="26">
        <v>2128333</v>
      </c>
      <c r="G130" s="31">
        <v>557120</v>
      </c>
      <c r="H130" s="31">
        <v>454270</v>
      </c>
      <c r="I130" s="31">
        <v>191418</v>
      </c>
      <c r="J130" s="31">
        <v>7723</v>
      </c>
      <c r="K130" s="31">
        <v>579738</v>
      </c>
      <c r="L130" s="31">
        <v>47460</v>
      </c>
      <c r="M130" s="31">
        <v>211513</v>
      </c>
      <c r="N130" s="31">
        <v>79091</v>
      </c>
      <c r="O130" s="26" t="s">
        <v>96</v>
      </c>
      <c r="P130" s="27" t="s">
        <v>96</v>
      </c>
      <c r="Q130" s="27" t="s">
        <v>96</v>
      </c>
      <c r="R130" s="27" t="s">
        <v>96</v>
      </c>
      <c r="S130" s="27" t="s">
        <v>96</v>
      </c>
      <c r="T130" s="27" t="s">
        <v>96</v>
      </c>
      <c r="U130" s="27" t="s">
        <v>96</v>
      </c>
      <c r="V130" s="27" t="s">
        <v>96</v>
      </c>
      <c r="W130" s="27" t="s">
        <v>96</v>
      </c>
      <c r="X130" s="27" t="s">
        <v>96</v>
      </c>
      <c r="Y130" s="26" t="s">
        <v>96</v>
      </c>
      <c r="Z130" s="59"/>
    </row>
    <row r="131" spans="1:26" ht="20.25" x14ac:dyDescent="0.25">
      <c r="A131" s="89" t="s">
        <v>952</v>
      </c>
      <c r="B131" s="55" t="s">
        <v>313</v>
      </c>
      <c r="C131" s="29" t="s">
        <v>91</v>
      </c>
      <c r="D131" s="29" t="s">
        <v>92</v>
      </c>
      <c r="E131" s="29" t="s">
        <v>93</v>
      </c>
      <c r="F131" s="26">
        <v>102258</v>
      </c>
      <c r="G131" s="31">
        <v>102251</v>
      </c>
      <c r="H131" s="31">
        <v>0</v>
      </c>
      <c r="I131" s="31">
        <v>0</v>
      </c>
      <c r="J131" s="31">
        <v>6</v>
      </c>
      <c r="K131" s="31">
        <v>0</v>
      </c>
      <c r="L131" s="31">
        <v>0</v>
      </c>
      <c r="M131" s="31">
        <v>1</v>
      </c>
      <c r="N131" s="31">
        <v>0</v>
      </c>
      <c r="O131" s="26" t="s">
        <v>96</v>
      </c>
      <c r="P131" s="27" t="s">
        <v>96</v>
      </c>
      <c r="Q131" s="27" t="s">
        <v>96</v>
      </c>
      <c r="R131" s="27" t="s">
        <v>96</v>
      </c>
      <c r="S131" s="27" t="s">
        <v>96</v>
      </c>
      <c r="T131" s="27" t="s">
        <v>96</v>
      </c>
      <c r="U131" s="27" t="s">
        <v>96</v>
      </c>
      <c r="V131" s="27" t="s">
        <v>96</v>
      </c>
      <c r="W131" s="27" t="s">
        <v>96</v>
      </c>
      <c r="X131" s="27" t="s">
        <v>96</v>
      </c>
      <c r="Y131" s="26" t="s">
        <v>96</v>
      </c>
      <c r="Z131" s="59"/>
    </row>
    <row r="132" spans="1:26" ht="20.25" x14ac:dyDescent="0.25">
      <c r="A132" s="89" t="s">
        <v>341</v>
      </c>
      <c r="B132" s="55" t="s">
        <v>314</v>
      </c>
      <c r="C132" s="29" t="s">
        <v>91</v>
      </c>
      <c r="D132" s="29" t="s">
        <v>92</v>
      </c>
      <c r="E132" s="29" t="s">
        <v>93</v>
      </c>
      <c r="F132" s="26">
        <v>993670</v>
      </c>
      <c r="G132" s="31">
        <v>581369</v>
      </c>
      <c r="H132" s="31">
        <v>35632</v>
      </c>
      <c r="I132" s="31">
        <v>33492</v>
      </c>
      <c r="J132" s="31">
        <v>1908</v>
      </c>
      <c r="K132" s="31">
        <v>119664</v>
      </c>
      <c r="L132" s="31">
        <v>12634</v>
      </c>
      <c r="M132" s="31">
        <v>182277</v>
      </c>
      <c r="N132" s="31">
        <v>26694</v>
      </c>
      <c r="O132" s="26" t="s">
        <v>96</v>
      </c>
      <c r="P132" s="27" t="s">
        <v>96</v>
      </c>
      <c r="Q132" s="27" t="s">
        <v>96</v>
      </c>
      <c r="R132" s="27" t="s">
        <v>96</v>
      </c>
      <c r="S132" s="27" t="s">
        <v>96</v>
      </c>
      <c r="T132" s="27" t="s">
        <v>96</v>
      </c>
      <c r="U132" s="27" t="s">
        <v>96</v>
      </c>
      <c r="V132" s="27" t="s">
        <v>96</v>
      </c>
      <c r="W132" s="27" t="s">
        <v>96</v>
      </c>
      <c r="X132" s="27" t="s">
        <v>96</v>
      </c>
      <c r="Y132" s="26" t="s">
        <v>96</v>
      </c>
      <c r="Z132" s="59"/>
    </row>
    <row r="133" spans="1:26" ht="60.75" x14ac:dyDescent="0.25">
      <c r="A133" s="89" t="s">
        <v>953</v>
      </c>
      <c r="B133" s="29" t="s">
        <v>324</v>
      </c>
      <c r="C133" s="29" t="s">
        <v>91</v>
      </c>
      <c r="D133" s="29" t="s">
        <v>158</v>
      </c>
      <c r="E133" s="29" t="s">
        <v>195</v>
      </c>
      <c r="F133" s="38">
        <v>32.4375</v>
      </c>
      <c r="G133" s="39">
        <v>31.221719457013574</v>
      </c>
      <c r="H133" s="39">
        <v>30.405405405405407</v>
      </c>
      <c r="I133" s="39">
        <v>24</v>
      </c>
      <c r="J133" s="39">
        <v>31.395348837209301</v>
      </c>
      <c r="K133" s="39">
        <v>32.238805970149251</v>
      </c>
      <c r="L133" s="39">
        <v>41.25874125874126</v>
      </c>
      <c r="M133" s="39">
        <v>41.706161137440759</v>
      </c>
      <c r="N133" s="39">
        <v>20</v>
      </c>
      <c r="O133" s="38">
        <v>31.91</v>
      </c>
      <c r="P133" s="39">
        <v>27.38</v>
      </c>
      <c r="Q133" s="39">
        <v>26.85</v>
      </c>
      <c r="R133" s="39">
        <v>33.119999999999997</v>
      </c>
      <c r="S133" s="39">
        <v>14.81</v>
      </c>
      <c r="T133" s="39">
        <v>22.09</v>
      </c>
      <c r="U133" s="39">
        <v>30.28</v>
      </c>
      <c r="V133" s="39">
        <v>44.06</v>
      </c>
      <c r="W133" s="39">
        <v>41.71</v>
      </c>
      <c r="X133" s="39">
        <v>41.67</v>
      </c>
      <c r="Y133" s="52">
        <v>20.7</v>
      </c>
      <c r="Z133" s="59"/>
    </row>
    <row r="134" spans="1:26" ht="20.25" x14ac:dyDescent="0.25">
      <c r="A134" s="89" t="s">
        <v>954</v>
      </c>
      <c r="B134" s="29" t="s">
        <v>12</v>
      </c>
      <c r="C134" s="29" t="s">
        <v>91</v>
      </c>
      <c r="D134" s="29" t="s">
        <v>158</v>
      </c>
      <c r="E134" s="29" t="s">
        <v>195</v>
      </c>
      <c r="F134" s="38">
        <v>29.9375</v>
      </c>
      <c r="G134" s="39">
        <v>29.638009049773757</v>
      </c>
      <c r="H134" s="39">
        <v>23.648648648648649</v>
      </c>
      <c r="I134" s="39">
        <v>23.428571428571427</v>
      </c>
      <c r="J134" s="39">
        <v>20.930232558139537</v>
      </c>
      <c r="K134" s="39">
        <v>31.343283582089551</v>
      </c>
      <c r="L134" s="39">
        <v>40.55944055944056</v>
      </c>
      <c r="M134" s="39">
        <v>39.33649289099526</v>
      </c>
      <c r="N134" s="39">
        <v>13.333333333333334</v>
      </c>
      <c r="O134" s="38">
        <v>30.33</v>
      </c>
      <c r="P134" s="39">
        <v>27.15</v>
      </c>
      <c r="Q134" s="39">
        <v>22.82</v>
      </c>
      <c r="R134" s="39">
        <v>31.82</v>
      </c>
      <c r="S134" s="39">
        <v>7.41</v>
      </c>
      <c r="T134" s="39">
        <v>19.77</v>
      </c>
      <c r="U134" s="39">
        <v>28.71</v>
      </c>
      <c r="V134" s="39">
        <v>41.26</v>
      </c>
      <c r="W134" s="39">
        <v>40.28</v>
      </c>
      <c r="X134" s="39">
        <v>41.67</v>
      </c>
      <c r="Y134" s="38" t="s">
        <v>96</v>
      </c>
      <c r="Z134" s="59"/>
    </row>
    <row r="135" spans="1:26" ht="20.25" x14ac:dyDescent="0.25">
      <c r="A135" s="89" t="s">
        <v>955</v>
      </c>
      <c r="B135" s="29" t="s">
        <v>14</v>
      </c>
      <c r="C135" s="29" t="s">
        <v>91</v>
      </c>
      <c r="D135" s="29" t="s">
        <v>158</v>
      </c>
      <c r="E135" s="29" t="s">
        <v>195</v>
      </c>
      <c r="F135" s="38">
        <v>5.6875</v>
      </c>
      <c r="G135" s="39">
        <v>2.7149321266968327</v>
      </c>
      <c r="H135" s="39">
        <v>8.7837837837837842</v>
      </c>
      <c r="I135" s="39">
        <v>2.2857142857142856</v>
      </c>
      <c r="J135" s="39">
        <v>19.767441860465116</v>
      </c>
      <c r="K135" s="39">
        <v>2.9850746268656718</v>
      </c>
      <c r="L135" s="39">
        <v>4.895104895104895</v>
      </c>
      <c r="M135" s="39">
        <v>10.900473933649289</v>
      </c>
      <c r="N135" s="39">
        <v>8.3333333333333339</v>
      </c>
      <c r="O135" s="38">
        <v>3.78</v>
      </c>
      <c r="P135" s="39">
        <v>1.36</v>
      </c>
      <c r="Q135" s="39">
        <v>9.4</v>
      </c>
      <c r="R135" s="39">
        <v>1.3</v>
      </c>
      <c r="S135" s="39">
        <v>7.41</v>
      </c>
      <c r="T135" s="39">
        <v>3.49</v>
      </c>
      <c r="U135" s="39">
        <v>4.0999999999999996</v>
      </c>
      <c r="V135" s="39">
        <v>6.29</v>
      </c>
      <c r="W135" s="39">
        <v>5.21</v>
      </c>
      <c r="X135" s="39">
        <v>0</v>
      </c>
      <c r="Y135" s="38" t="s">
        <v>96</v>
      </c>
      <c r="Z135" s="59"/>
    </row>
    <row r="136" spans="1:26" ht="20.25" x14ac:dyDescent="0.25">
      <c r="A136" s="89" t="s">
        <v>956</v>
      </c>
      <c r="B136" s="55" t="s">
        <v>16</v>
      </c>
      <c r="C136" s="29" t="s">
        <v>91</v>
      </c>
      <c r="D136" s="29" t="s">
        <v>158</v>
      </c>
      <c r="E136" s="29" t="s">
        <v>195</v>
      </c>
      <c r="F136" s="48">
        <v>3.1875</v>
      </c>
      <c r="G136" s="51">
        <v>0.90497737556561086</v>
      </c>
      <c r="H136" s="51">
        <v>7.4324324324324325</v>
      </c>
      <c r="I136" s="51">
        <v>1.1428571428571428</v>
      </c>
      <c r="J136" s="51">
        <v>9.3023255813953494</v>
      </c>
      <c r="K136" s="51">
        <v>1.791044776119403</v>
      </c>
      <c r="L136" s="51">
        <v>2.0979020979020979</v>
      </c>
      <c r="M136" s="51">
        <v>7.109004739336493</v>
      </c>
      <c r="N136" s="51">
        <v>3.3333333333333335</v>
      </c>
      <c r="O136" s="48">
        <v>2.33</v>
      </c>
      <c r="P136" s="51">
        <v>1.36</v>
      </c>
      <c r="Q136" s="51">
        <v>6.04</v>
      </c>
      <c r="R136" s="51">
        <v>0.65</v>
      </c>
      <c r="S136" s="51">
        <v>7.41</v>
      </c>
      <c r="T136" s="51">
        <v>2.33</v>
      </c>
      <c r="U136" s="51">
        <v>2.21</v>
      </c>
      <c r="V136" s="51">
        <v>2.8</v>
      </c>
      <c r="W136" s="51">
        <v>2.84</v>
      </c>
      <c r="X136" s="51">
        <v>0</v>
      </c>
      <c r="Y136" s="48" t="s">
        <v>96</v>
      </c>
      <c r="Z136" s="59"/>
    </row>
    <row r="137" spans="1:26" ht="20.25" x14ac:dyDescent="0.25">
      <c r="A137" s="89" t="s">
        <v>957</v>
      </c>
      <c r="B137" s="55" t="s">
        <v>22</v>
      </c>
      <c r="C137" s="29" t="s">
        <v>91</v>
      </c>
      <c r="D137" s="29" t="s">
        <v>158</v>
      </c>
      <c r="E137" s="29" t="s">
        <v>195</v>
      </c>
      <c r="F137" s="48">
        <v>1.0625</v>
      </c>
      <c r="G137" s="51">
        <v>0.22624434389140272</v>
      </c>
      <c r="H137" s="51">
        <v>0.67567567567567566</v>
      </c>
      <c r="I137" s="51">
        <v>0.5714285714285714</v>
      </c>
      <c r="J137" s="51">
        <v>5.8139534883720927</v>
      </c>
      <c r="K137" s="51">
        <v>0.89552238805970152</v>
      </c>
      <c r="L137" s="51">
        <v>0.69930069930069927</v>
      </c>
      <c r="M137" s="51">
        <v>1.8957345971563981</v>
      </c>
      <c r="N137" s="51">
        <v>1.6666666666666667</v>
      </c>
      <c r="O137" s="48">
        <v>0.56999999999999995</v>
      </c>
      <c r="P137" s="51">
        <v>0.23</v>
      </c>
      <c r="Q137" s="51">
        <v>0</v>
      </c>
      <c r="R137" s="51">
        <v>0</v>
      </c>
      <c r="S137" s="51">
        <v>0</v>
      </c>
      <c r="T137" s="51">
        <v>0</v>
      </c>
      <c r="U137" s="51">
        <v>1.58</v>
      </c>
      <c r="V137" s="51">
        <v>0</v>
      </c>
      <c r="W137" s="51">
        <v>1.42</v>
      </c>
      <c r="X137" s="51">
        <v>0</v>
      </c>
      <c r="Y137" s="48" t="s">
        <v>96</v>
      </c>
      <c r="Z137" s="59"/>
    </row>
    <row r="138" spans="1:26" ht="20.25" x14ac:dyDescent="0.25">
      <c r="A138" s="89" t="s">
        <v>958</v>
      </c>
      <c r="B138" s="55" t="s">
        <v>24</v>
      </c>
      <c r="C138" s="29" t="s">
        <v>91</v>
      </c>
      <c r="D138" s="29" t="s">
        <v>158</v>
      </c>
      <c r="E138" s="29" t="s">
        <v>195</v>
      </c>
      <c r="F138" s="48">
        <v>0.875</v>
      </c>
      <c r="G138" s="51">
        <v>0.22624434389140272</v>
      </c>
      <c r="H138" s="51">
        <v>0</v>
      </c>
      <c r="I138" s="51">
        <v>0</v>
      </c>
      <c r="J138" s="51">
        <v>11.627906976744185</v>
      </c>
      <c r="K138" s="51">
        <v>0.29850746268656714</v>
      </c>
      <c r="L138" s="51">
        <v>0</v>
      </c>
      <c r="M138" s="51">
        <v>0.47393364928909953</v>
      </c>
      <c r="N138" s="51">
        <v>1.6666666666666667</v>
      </c>
      <c r="O138" s="48" t="s">
        <v>96</v>
      </c>
      <c r="P138" s="51" t="s">
        <v>96</v>
      </c>
      <c r="Q138" s="51" t="s">
        <v>96</v>
      </c>
      <c r="R138" s="51" t="s">
        <v>96</v>
      </c>
      <c r="S138" s="51" t="s">
        <v>96</v>
      </c>
      <c r="T138" s="51" t="s">
        <v>96</v>
      </c>
      <c r="U138" s="51" t="s">
        <v>96</v>
      </c>
      <c r="V138" s="51" t="s">
        <v>96</v>
      </c>
      <c r="W138" s="51" t="s">
        <v>96</v>
      </c>
      <c r="X138" s="51" t="s">
        <v>96</v>
      </c>
      <c r="Y138" s="48" t="s">
        <v>96</v>
      </c>
      <c r="Z138" s="59"/>
    </row>
    <row r="139" spans="1:26" ht="20.25" x14ac:dyDescent="0.25">
      <c r="A139" s="89" t="s">
        <v>959</v>
      </c>
      <c r="B139" s="55" t="s">
        <v>327</v>
      </c>
      <c r="C139" s="29" t="s">
        <v>91</v>
      </c>
      <c r="D139" s="29" t="s">
        <v>158</v>
      </c>
      <c r="E139" s="29" t="s">
        <v>195</v>
      </c>
      <c r="F139" s="48">
        <v>2.3125</v>
      </c>
      <c r="G139" s="51">
        <v>1.5837104072398189</v>
      </c>
      <c r="H139" s="51">
        <v>0.67567567567567566</v>
      </c>
      <c r="I139" s="51">
        <v>1.1428571428571428</v>
      </c>
      <c r="J139" s="51">
        <v>6.9767441860465116</v>
      </c>
      <c r="K139" s="51">
        <v>1.4925373134328359</v>
      </c>
      <c r="L139" s="51">
        <v>2.0979020979020979</v>
      </c>
      <c r="M139" s="51">
        <v>5.2132701421800949</v>
      </c>
      <c r="N139" s="51">
        <v>3.3333333333333335</v>
      </c>
      <c r="O139" s="48">
        <v>1.57</v>
      </c>
      <c r="P139" s="51">
        <v>0</v>
      </c>
      <c r="Q139" s="51">
        <v>3.36</v>
      </c>
      <c r="R139" s="51">
        <v>0.65</v>
      </c>
      <c r="S139" s="51">
        <v>0</v>
      </c>
      <c r="T139" s="51">
        <v>1.1599999999999999</v>
      </c>
      <c r="U139" s="51">
        <v>2.52</v>
      </c>
      <c r="V139" s="51">
        <v>4.9000000000000004</v>
      </c>
      <c r="W139" s="51">
        <v>1.42</v>
      </c>
      <c r="X139" s="51">
        <v>0</v>
      </c>
      <c r="Y139" s="48" t="s">
        <v>96</v>
      </c>
      <c r="Z139" s="59"/>
    </row>
    <row r="140" spans="1:26" ht="40.5" x14ac:dyDescent="0.25">
      <c r="A140" s="89" t="s">
        <v>348</v>
      </c>
      <c r="B140" s="29" t="s">
        <v>328</v>
      </c>
      <c r="C140" s="29" t="s">
        <v>194</v>
      </c>
      <c r="D140" s="29" t="s">
        <v>92</v>
      </c>
      <c r="E140" s="29" t="s">
        <v>93</v>
      </c>
      <c r="F140" s="26">
        <f>F141+F146+F147</f>
        <v>47063032</v>
      </c>
      <c r="G140" s="31">
        <f t="shared" ref="G140:N140" si="6">G141+G146+G147</f>
        <v>14856261</v>
      </c>
      <c r="H140" s="31">
        <f t="shared" si="6"/>
        <v>10992311</v>
      </c>
      <c r="I140" s="31">
        <f t="shared" si="6"/>
        <v>3848658</v>
      </c>
      <c r="J140" s="31">
        <f t="shared" si="6"/>
        <v>207765</v>
      </c>
      <c r="K140" s="31">
        <f t="shared" si="6"/>
        <v>5799287</v>
      </c>
      <c r="L140" s="31">
        <f t="shared" si="6"/>
        <v>3889186</v>
      </c>
      <c r="M140" s="31">
        <f t="shared" si="6"/>
        <v>5753170</v>
      </c>
      <c r="N140" s="31">
        <f t="shared" si="6"/>
        <v>1716394</v>
      </c>
      <c r="O140" s="26">
        <f>SUM(O141:O147)</f>
        <v>37611663</v>
      </c>
      <c r="P140" s="27" t="s">
        <v>96</v>
      </c>
      <c r="Q140" s="27" t="s">
        <v>96</v>
      </c>
      <c r="R140" s="27" t="s">
        <v>96</v>
      </c>
      <c r="S140" s="27" t="s">
        <v>96</v>
      </c>
      <c r="T140" s="27" t="s">
        <v>96</v>
      </c>
      <c r="U140" s="27" t="s">
        <v>96</v>
      </c>
      <c r="V140" s="27" t="s">
        <v>96</v>
      </c>
      <c r="W140" s="27" t="s">
        <v>96</v>
      </c>
      <c r="X140" s="27" t="s">
        <v>96</v>
      </c>
      <c r="Y140" s="26">
        <v>33962220</v>
      </c>
      <c r="Z140" s="59"/>
    </row>
    <row r="141" spans="1:26" ht="20.25" x14ac:dyDescent="0.25">
      <c r="A141" s="89" t="s">
        <v>960</v>
      </c>
      <c r="B141" s="55" t="s">
        <v>16</v>
      </c>
      <c r="C141" s="29" t="s">
        <v>194</v>
      </c>
      <c r="D141" s="29" t="s">
        <v>92</v>
      </c>
      <c r="E141" s="29" t="s">
        <v>93</v>
      </c>
      <c r="F141" s="26">
        <v>18970428</v>
      </c>
      <c r="G141" s="31">
        <v>7719555</v>
      </c>
      <c r="H141" s="31">
        <v>4209134</v>
      </c>
      <c r="I141" s="31">
        <v>910674</v>
      </c>
      <c r="J141" s="31">
        <v>70485</v>
      </c>
      <c r="K141" s="31">
        <v>2754545</v>
      </c>
      <c r="L141" s="31">
        <v>430652</v>
      </c>
      <c r="M141" s="31">
        <v>2304830</v>
      </c>
      <c r="N141" s="31">
        <v>570553</v>
      </c>
      <c r="O141" s="78">
        <v>11266691</v>
      </c>
      <c r="P141" s="81">
        <v>4385339</v>
      </c>
      <c r="Q141" s="81">
        <v>2237881</v>
      </c>
      <c r="R141" s="81">
        <v>379980</v>
      </c>
      <c r="S141" s="81">
        <v>11784</v>
      </c>
      <c r="T141" s="81">
        <v>64311</v>
      </c>
      <c r="U141" s="81">
        <v>2078480</v>
      </c>
      <c r="V141" s="81">
        <v>337517</v>
      </c>
      <c r="W141" s="81">
        <v>1375952</v>
      </c>
      <c r="X141" s="81">
        <v>395447</v>
      </c>
      <c r="Y141" s="78">
        <v>8738561</v>
      </c>
      <c r="Z141" s="59"/>
    </row>
    <row r="142" spans="1:26" ht="40.5" x14ac:dyDescent="0.25">
      <c r="A142" s="89" t="s">
        <v>961</v>
      </c>
      <c r="B142" s="55" t="s">
        <v>311</v>
      </c>
      <c r="C142" s="29" t="s">
        <v>194</v>
      </c>
      <c r="D142" s="29" t="s">
        <v>92</v>
      </c>
      <c r="E142" s="29" t="s">
        <v>93</v>
      </c>
      <c r="F142" s="26">
        <v>3513517</v>
      </c>
      <c r="G142" s="31">
        <v>2294492</v>
      </c>
      <c r="H142" s="31">
        <v>45958</v>
      </c>
      <c r="I142" s="31">
        <v>67861</v>
      </c>
      <c r="J142" s="31">
        <v>2221</v>
      </c>
      <c r="K142" s="31">
        <v>74877</v>
      </c>
      <c r="L142" s="31">
        <v>543</v>
      </c>
      <c r="M142" s="31">
        <v>1027565</v>
      </c>
      <c r="N142" s="31">
        <v>0</v>
      </c>
      <c r="O142" s="26" t="s">
        <v>96</v>
      </c>
      <c r="P142" s="27" t="s">
        <v>96</v>
      </c>
      <c r="Q142" s="27" t="s">
        <v>96</v>
      </c>
      <c r="R142" s="27" t="s">
        <v>96</v>
      </c>
      <c r="S142" s="27" t="s">
        <v>96</v>
      </c>
      <c r="T142" s="27" t="s">
        <v>96</v>
      </c>
      <c r="U142" s="27" t="s">
        <v>96</v>
      </c>
      <c r="V142" s="27" t="s">
        <v>96</v>
      </c>
      <c r="W142" s="27" t="s">
        <v>96</v>
      </c>
      <c r="X142" s="27" t="s">
        <v>96</v>
      </c>
      <c r="Y142" s="26" t="s">
        <v>96</v>
      </c>
      <c r="Z142" s="59"/>
    </row>
    <row r="143" spans="1:26" ht="40.5" x14ac:dyDescent="0.25">
      <c r="A143" s="89" t="s">
        <v>962</v>
      </c>
      <c r="B143" s="55" t="s">
        <v>312</v>
      </c>
      <c r="C143" s="29" t="s">
        <v>194</v>
      </c>
      <c r="D143" s="29" t="s">
        <v>92</v>
      </c>
      <c r="E143" s="29" t="s">
        <v>93</v>
      </c>
      <c r="F143" s="26">
        <v>12985527</v>
      </c>
      <c r="G143" s="31">
        <v>3638946</v>
      </c>
      <c r="H143" s="31">
        <v>4073039</v>
      </c>
      <c r="I143" s="31">
        <v>773715</v>
      </c>
      <c r="J143" s="31">
        <v>60513</v>
      </c>
      <c r="K143" s="31">
        <v>2516796</v>
      </c>
      <c r="L143" s="31">
        <v>409130</v>
      </c>
      <c r="M143" s="31">
        <v>975647</v>
      </c>
      <c r="N143" s="31">
        <v>537741</v>
      </c>
      <c r="O143" s="26" t="s">
        <v>96</v>
      </c>
      <c r="P143" s="27" t="s">
        <v>96</v>
      </c>
      <c r="Q143" s="27" t="s">
        <v>96</v>
      </c>
      <c r="R143" s="27" t="s">
        <v>96</v>
      </c>
      <c r="S143" s="27" t="s">
        <v>96</v>
      </c>
      <c r="T143" s="27" t="s">
        <v>96</v>
      </c>
      <c r="U143" s="27" t="s">
        <v>96</v>
      </c>
      <c r="V143" s="27" t="s">
        <v>96</v>
      </c>
      <c r="W143" s="27" t="s">
        <v>96</v>
      </c>
      <c r="X143" s="27" t="s">
        <v>96</v>
      </c>
      <c r="Y143" s="26" t="s">
        <v>96</v>
      </c>
      <c r="Z143" s="59"/>
    </row>
    <row r="144" spans="1:26" ht="20.25" x14ac:dyDescent="0.25">
      <c r="A144" s="89" t="s">
        <v>963</v>
      </c>
      <c r="B144" s="55" t="s">
        <v>313</v>
      </c>
      <c r="C144" s="29" t="s">
        <v>194</v>
      </c>
      <c r="D144" s="29" t="s">
        <v>92</v>
      </c>
      <c r="E144" s="29" t="s">
        <v>93</v>
      </c>
      <c r="F144" s="26">
        <v>149498</v>
      </c>
      <c r="G144" s="31">
        <v>149455</v>
      </c>
      <c r="H144" s="31">
        <v>0</v>
      </c>
      <c r="I144" s="31">
        <v>0</v>
      </c>
      <c r="J144" s="31">
        <v>42</v>
      </c>
      <c r="K144" s="31">
        <v>0</v>
      </c>
      <c r="L144" s="31">
        <v>0</v>
      </c>
      <c r="M144" s="31">
        <v>1</v>
      </c>
      <c r="N144" s="31">
        <v>0</v>
      </c>
      <c r="O144" s="26" t="s">
        <v>96</v>
      </c>
      <c r="P144" s="27" t="s">
        <v>96</v>
      </c>
      <c r="Q144" s="27" t="s">
        <v>96</v>
      </c>
      <c r="R144" s="27" t="s">
        <v>96</v>
      </c>
      <c r="S144" s="27" t="s">
        <v>96</v>
      </c>
      <c r="T144" s="27" t="s">
        <v>96</v>
      </c>
      <c r="U144" s="27" t="s">
        <v>96</v>
      </c>
      <c r="V144" s="27" t="s">
        <v>96</v>
      </c>
      <c r="W144" s="27" t="s">
        <v>96</v>
      </c>
      <c r="X144" s="27" t="s">
        <v>96</v>
      </c>
      <c r="Y144" s="26" t="s">
        <v>96</v>
      </c>
      <c r="Z144" s="59"/>
    </row>
    <row r="145" spans="1:26" ht="20.25" x14ac:dyDescent="0.25">
      <c r="A145" s="89" t="s">
        <v>964</v>
      </c>
      <c r="B145" s="55" t="s">
        <v>314</v>
      </c>
      <c r="C145" s="29" t="s">
        <v>194</v>
      </c>
      <c r="D145" s="29" t="s">
        <v>92</v>
      </c>
      <c r="E145" s="29" t="s">
        <v>93</v>
      </c>
      <c r="F145" s="26">
        <v>2321886</v>
      </c>
      <c r="G145" s="31">
        <v>1636662</v>
      </c>
      <c r="H145" s="31">
        <v>90137</v>
      </c>
      <c r="I145" s="31">
        <v>69098</v>
      </c>
      <c r="J145" s="31">
        <v>7709</v>
      </c>
      <c r="K145" s="31">
        <v>162872</v>
      </c>
      <c r="L145" s="31">
        <v>20979</v>
      </c>
      <c r="M145" s="31">
        <v>301617</v>
      </c>
      <c r="N145" s="31">
        <v>32812</v>
      </c>
      <c r="O145" s="26" t="s">
        <v>96</v>
      </c>
      <c r="P145" s="27" t="s">
        <v>96</v>
      </c>
      <c r="Q145" s="27" t="s">
        <v>96</v>
      </c>
      <c r="R145" s="27" t="s">
        <v>96</v>
      </c>
      <c r="S145" s="27" t="s">
        <v>96</v>
      </c>
      <c r="T145" s="27" t="s">
        <v>96</v>
      </c>
      <c r="U145" s="27" t="s">
        <v>96</v>
      </c>
      <c r="V145" s="27" t="s">
        <v>96</v>
      </c>
      <c r="W145" s="27" t="s">
        <v>96</v>
      </c>
      <c r="X145" s="27" t="s">
        <v>96</v>
      </c>
      <c r="Y145" s="26" t="s">
        <v>96</v>
      </c>
      <c r="Z145" s="59"/>
    </row>
    <row r="146" spans="1:26" ht="20.25" x14ac:dyDescent="0.25">
      <c r="A146" s="89" t="s">
        <v>965</v>
      </c>
      <c r="B146" s="55" t="s">
        <v>26</v>
      </c>
      <c r="C146" s="29" t="s">
        <v>194</v>
      </c>
      <c r="D146" s="29" t="s">
        <v>92</v>
      </c>
      <c r="E146" s="29" t="s">
        <v>93</v>
      </c>
      <c r="F146" s="26">
        <v>530842</v>
      </c>
      <c r="G146" s="31">
        <v>36731</v>
      </c>
      <c r="H146" s="31">
        <v>49814</v>
      </c>
      <c r="I146" s="31">
        <v>45114</v>
      </c>
      <c r="J146" s="31">
        <v>15947</v>
      </c>
      <c r="K146" s="31">
        <v>180279</v>
      </c>
      <c r="L146" s="31">
        <v>37909</v>
      </c>
      <c r="M146" s="31">
        <v>146695</v>
      </c>
      <c r="N146" s="31">
        <v>18353</v>
      </c>
      <c r="O146" s="78">
        <v>629636</v>
      </c>
      <c r="P146" s="81" t="s">
        <v>96</v>
      </c>
      <c r="Q146" s="81" t="s">
        <v>96</v>
      </c>
      <c r="R146" s="81" t="s">
        <v>96</v>
      </c>
      <c r="S146" s="81" t="s">
        <v>96</v>
      </c>
      <c r="T146" s="81" t="s">
        <v>96</v>
      </c>
      <c r="U146" s="81" t="s">
        <v>96</v>
      </c>
      <c r="V146" s="81" t="s">
        <v>96</v>
      </c>
      <c r="W146" s="81" t="s">
        <v>96</v>
      </c>
      <c r="X146" s="81" t="s">
        <v>96</v>
      </c>
      <c r="Y146" s="78">
        <v>748053</v>
      </c>
      <c r="Z146" s="59"/>
    </row>
    <row r="147" spans="1:26" ht="20.25" x14ac:dyDescent="0.25">
      <c r="A147" s="89" t="s">
        <v>966</v>
      </c>
      <c r="B147" s="55" t="s">
        <v>327</v>
      </c>
      <c r="C147" s="29" t="s">
        <v>194</v>
      </c>
      <c r="D147" s="29" t="s">
        <v>92</v>
      </c>
      <c r="E147" s="29" t="s">
        <v>93</v>
      </c>
      <c r="F147" s="26">
        <v>27561762</v>
      </c>
      <c r="G147" s="31">
        <v>7099975</v>
      </c>
      <c r="H147" s="31">
        <v>6733363</v>
      </c>
      <c r="I147" s="31">
        <v>2892870</v>
      </c>
      <c r="J147" s="31">
        <v>121333</v>
      </c>
      <c r="K147" s="31">
        <v>2864463</v>
      </c>
      <c r="L147" s="31">
        <v>3420625</v>
      </c>
      <c r="M147" s="31">
        <v>3301645</v>
      </c>
      <c r="N147" s="31">
        <v>1127488</v>
      </c>
      <c r="O147" s="78">
        <v>25715336</v>
      </c>
      <c r="P147" s="81">
        <v>6201070</v>
      </c>
      <c r="Q147" s="81">
        <v>5926341</v>
      </c>
      <c r="R147" s="81">
        <v>2139334</v>
      </c>
      <c r="S147" s="81">
        <v>407638</v>
      </c>
      <c r="T147" s="81">
        <v>111629</v>
      </c>
      <c r="U147" s="81">
        <v>2894347</v>
      </c>
      <c r="V147" s="81">
        <v>3950438</v>
      </c>
      <c r="W147" s="81">
        <v>3111287</v>
      </c>
      <c r="X147" s="81">
        <v>973252</v>
      </c>
      <c r="Y147" s="78">
        <v>24475606</v>
      </c>
      <c r="Z147" s="59"/>
    </row>
    <row r="148" spans="1:26" ht="40.5" x14ac:dyDescent="0.25">
      <c r="A148" s="89" t="s">
        <v>967</v>
      </c>
      <c r="B148" s="29" t="s">
        <v>329</v>
      </c>
      <c r="C148" s="29" t="s">
        <v>194</v>
      </c>
      <c r="D148" s="29" t="s">
        <v>92</v>
      </c>
      <c r="E148" s="29" t="s">
        <v>93</v>
      </c>
      <c r="F148" s="26">
        <v>2525389</v>
      </c>
      <c r="G148" s="31">
        <v>2525277</v>
      </c>
      <c r="H148" s="31">
        <v>0</v>
      </c>
      <c r="I148" s="31">
        <v>0</v>
      </c>
      <c r="J148" s="31">
        <v>0</v>
      </c>
      <c r="K148" s="31">
        <v>0</v>
      </c>
      <c r="L148" s="31">
        <v>0</v>
      </c>
      <c r="M148" s="31">
        <v>0</v>
      </c>
      <c r="N148" s="31">
        <v>112</v>
      </c>
      <c r="O148" s="26" t="s">
        <v>96</v>
      </c>
      <c r="P148" s="27" t="s">
        <v>96</v>
      </c>
      <c r="Q148" s="27" t="s">
        <v>96</v>
      </c>
      <c r="R148" s="27" t="s">
        <v>96</v>
      </c>
      <c r="S148" s="27" t="s">
        <v>96</v>
      </c>
      <c r="T148" s="27" t="s">
        <v>96</v>
      </c>
      <c r="U148" s="27" t="s">
        <v>96</v>
      </c>
      <c r="V148" s="27" t="s">
        <v>96</v>
      </c>
      <c r="W148" s="27" t="s">
        <v>96</v>
      </c>
      <c r="X148" s="27" t="s">
        <v>96</v>
      </c>
      <c r="Y148" s="26" t="s">
        <v>96</v>
      </c>
      <c r="Z148" s="59"/>
    </row>
    <row r="149" spans="1:26" ht="40.5" x14ac:dyDescent="0.25">
      <c r="A149" s="89" t="s">
        <v>968</v>
      </c>
      <c r="B149" s="55" t="s">
        <v>311</v>
      </c>
      <c r="C149" s="29" t="s">
        <v>194</v>
      </c>
      <c r="D149" s="29" t="s">
        <v>92</v>
      </c>
      <c r="E149" s="29" t="s">
        <v>93</v>
      </c>
      <c r="F149" s="26">
        <v>808512</v>
      </c>
      <c r="G149" s="31">
        <v>808512</v>
      </c>
      <c r="H149" s="31">
        <v>0</v>
      </c>
      <c r="I149" s="31">
        <v>0</v>
      </c>
      <c r="J149" s="31">
        <v>0</v>
      </c>
      <c r="K149" s="31">
        <v>0</v>
      </c>
      <c r="L149" s="31">
        <v>0</v>
      </c>
      <c r="M149" s="31">
        <v>0</v>
      </c>
      <c r="N149" s="31">
        <v>0</v>
      </c>
      <c r="O149" s="26" t="s">
        <v>96</v>
      </c>
      <c r="P149" s="27" t="s">
        <v>96</v>
      </c>
      <c r="Q149" s="27" t="s">
        <v>96</v>
      </c>
      <c r="R149" s="27" t="s">
        <v>96</v>
      </c>
      <c r="S149" s="27" t="s">
        <v>96</v>
      </c>
      <c r="T149" s="27" t="s">
        <v>96</v>
      </c>
      <c r="U149" s="27" t="s">
        <v>96</v>
      </c>
      <c r="V149" s="27" t="s">
        <v>96</v>
      </c>
      <c r="W149" s="27" t="s">
        <v>96</v>
      </c>
      <c r="X149" s="27" t="s">
        <v>96</v>
      </c>
      <c r="Y149" s="26" t="s">
        <v>96</v>
      </c>
      <c r="Z149" s="59"/>
    </row>
    <row r="150" spans="1:26" ht="40.5" x14ac:dyDescent="0.25">
      <c r="A150" s="89" t="s">
        <v>969</v>
      </c>
      <c r="B150" s="55" t="s">
        <v>312</v>
      </c>
      <c r="C150" s="29" t="s">
        <v>194</v>
      </c>
      <c r="D150" s="29" t="s">
        <v>92</v>
      </c>
      <c r="E150" s="29" t="s">
        <v>93</v>
      </c>
      <c r="F150" s="26">
        <v>772386</v>
      </c>
      <c r="G150" s="31">
        <v>772274</v>
      </c>
      <c r="H150" s="31">
        <v>0</v>
      </c>
      <c r="I150" s="31">
        <v>0</v>
      </c>
      <c r="J150" s="31">
        <v>0</v>
      </c>
      <c r="K150" s="31">
        <v>0</v>
      </c>
      <c r="L150" s="31">
        <v>0</v>
      </c>
      <c r="M150" s="31">
        <v>0</v>
      </c>
      <c r="N150" s="31">
        <v>112</v>
      </c>
      <c r="O150" s="26" t="s">
        <v>96</v>
      </c>
      <c r="P150" s="27" t="s">
        <v>96</v>
      </c>
      <c r="Q150" s="27" t="s">
        <v>96</v>
      </c>
      <c r="R150" s="27" t="s">
        <v>96</v>
      </c>
      <c r="S150" s="27" t="s">
        <v>96</v>
      </c>
      <c r="T150" s="27" t="s">
        <v>96</v>
      </c>
      <c r="U150" s="27" t="s">
        <v>96</v>
      </c>
      <c r="V150" s="27" t="s">
        <v>96</v>
      </c>
      <c r="W150" s="27" t="s">
        <v>96</v>
      </c>
      <c r="X150" s="27" t="s">
        <v>96</v>
      </c>
      <c r="Y150" s="26" t="s">
        <v>96</v>
      </c>
      <c r="Z150" s="59"/>
    </row>
    <row r="151" spans="1:26" ht="20.25" x14ac:dyDescent="0.25">
      <c r="A151" s="89" t="s">
        <v>970</v>
      </c>
      <c r="B151" s="55" t="s">
        <v>313</v>
      </c>
      <c r="C151" s="29" t="s">
        <v>194</v>
      </c>
      <c r="D151" s="29" t="s">
        <v>92</v>
      </c>
      <c r="E151" s="29" t="s">
        <v>93</v>
      </c>
      <c r="F151" s="26">
        <v>0</v>
      </c>
      <c r="G151" s="31">
        <v>0</v>
      </c>
      <c r="H151" s="31">
        <v>0</v>
      </c>
      <c r="I151" s="31">
        <v>0</v>
      </c>
      <c r="J151" s="31">
        <v>0</v>
      </c>
      <c r="K151" s="31">
        <v>0</v>
      </c>
      <c r="L151" s="31">
        <v>0</v>
      </c>
      <c r="M151" s="31">
        <v>0</v>
      </c>
      <c r="N151" s="31">
        <v>0</v>
      </c>
      <c r="O151" s="26" t="s">
        <v>96</v>
      </c>
      <c r="P151" s="27" t="s">
        <v>96</v>
      </c>
      <c r="Q151" s="27" t="s">
        <v>96</v>
      </c>
      <c r="R151" s="27" t="s">
        <v>96</v>
      </c>
      <c r="S151" s="27" t="s">
        <v>96</v>
      </c>
      <c r="T151" s="27" t="s">
        <v>96</v>
      </c>
      <c r="U151" s="27" t="s">
        <v>96</v>
      </c>
      <c r="V151" s="27" t="s">
        <v>96</v>
      </c>
      <c r="W151" s="27" t="s">
        <v>96</v>
      </c>
      <c r="X151" s="27" t="s">
        <v>96</v>
      </c>
      <c r="Y151" s="26" t="s">
        <v>96</v>
      </c>
      <c r="Z151" s="59"/>
    </row>
    <row r="152" spans="1:26" ht="20.25" x14ac:dyDescent="0.25">
      <c r="A152" s="89" t="s">
        <v>353</v>
      </c>
      <c r="B152" s="55" t="s">
        <v>314</v>
      </c>
      <c r="C152" s="29" t="s">
        <v>194</v>
      </c>
      <c r="D152" s="29" t="s">
        <v>92</v>
      </c>
      <c r="E152" s="29" t="s">
        <v>93</v>
      </c>
      <c r="F152" s="26">
        <v>944491</v>
      </c>
      <c r="G152" s="31">
        <v>944491</v>
      </c>
      <c r="H152" s="31">
        <v>0</v>
      </c>
      <c r="I152" s="31">
        <v>0</v>
      </c>
      <c r="J152" s="31">
        <v>0</v>
      </c>
      <c r="K152" s="31">
        <v>0</v>
      </c>
      <c r="L152" s="31">
        <v>0</v>
      </c>
      <c r="M152" s="31">
        <v>0</v>
      </c>
      <c r="N152" s="31">
        <v>0</v>
      </c>
      <c r="O152" s="26" t="s">
        <v>96</v>
      </c>
      <c r="P152" s="27" t="s">
        <v>96</v>
      </c>
      <c r="Q152" s="27" t="s">
        <v>96</v>
      </c>
      <c r="R152" s="27" t="s">
        <v>96</v>
      </c>
      <c r="S152" s="27" t="s">
        <v>96</v>
      </c>
      <c r="T152" s="27" t="s">
        <v>96</v>
      </c>
      <c r="U152" s="27" t="s">
        <v>96</v>
      </c>
      <c r="V152" s="27" t="s">
        <v>96</v>
      </c>
      <c r="W152" s="27" t="s">
        <v>96</v>
      </c>
      <c r="X152" s="27" t="s">
        <v>96</v>
      </c>
      <c r="Y152" s="26" t="s">
        <v>96</v>
      </c>
      <c r="Z152" s="59"/>
    </row>
    <row r="153" spans="1:26" ht="40.5" x14ac:dyDescent="0.25">
      <c r="A153" s="89" t="s">
        <v>971</v>
      </c>
      <c r="B153" s="29" t="s">
        <v>330</v>
      </c>
      <c r="C153" s="29" t="s">
        <v>194</v>
      </c>
      <c r="D153" s="29" t="s">
        <v>92</v>
      </c>
      <c r="E153" s="29" t="s">
        <v>93</v>
      </c>
      <c r="F153" s="26">
        <v>16445039</v>
      </c>
      <c r="G153" s="31">
        <v>5194278</v>
      </c>
      <c r="H153" s="31">
        <v>4209134</v>
      </c>
      <c r="I153" s="31">
        <v>910674</v>
      </c>
      <c r="J153" s="31">
        <v>70485</v>
      </c>
      <c r="K153" s="31">
        <v>2754545</v>
      </c>
      <c r="L153" s="31">
        <v>430652</v>
      </c>
      <c r="M153" s="31">
        <v>2304830</v>
      </c>
      <c r="N153" s="31">
        <v>570441</v>
      </c>
      <c r="O153" s="26" t="s">
        <v>96</v>
      </c>
      <c r="P153" s="27" t="s">
        <v>96</v>
      </c>
      <c r="Q153" s="27" t="s">
        <v>96</v>
      </c>
      <c r="R153" s="27" t="s">
        <v>96</v>
      </c>
      <c r="S153" s="27" t="s">
        <v>96</v>
      </c>
      <c r="T153" s="27" t="s">
        <v>96</v>
      </c>
      <c r="U153" s="27" t="s">
        <v>96</v>
      </c>
      <c r="V153" s="27" t="s">
        <v>96</v>
      </c>
      <c r="W153" s="27" t="s">
        <v>96</v>
      </c>
      <c r="X153" s="27" t="s">
        <v>96</v>
      </c>
      <c r="Y153" s="26" t="s">
        <v>96</v>
      </c>
      <c r="Z153" s="59"/>
    </row>
    <row r="154" spans="1:26" ht="40.5" x14ac:dyDescent="0.25">
      <c r="A154" s="89" t="s">
        <v>972</v>
      </c>
      <c r="B154" s="55" t="s">
        <v>311</v>
      </c>
      <c r="C154" s="29" t="s">
        <v>194</v>
      </c>
      <c r="D154" s="29" t="s">
        <v>92</v>
      </c>
      <c r="E154" s="29" t="s">
        <v>93</v>
      </c>
      <c r="F154" s="26">
        <v>2705005</v>
      </c>
      <c r="G154" s="31">
        <v>1485980</v>
      </c>
      <c r="H154" s="31">
        <v>45958</v>
      </c>
      <c r="I154" s="31">
        <v>67861</v>
      </c>
      <c r="J154" s="31">
        <v>2221</v>
      </c>
      <c r="K154" s="31">
        <v>74877</v>
      </c>
      <c r="L154" s="31">
        <v>543</v>
      </c>
      <c r="M154" s="31">
        <v>1027565</v>
      </c>
      <c r="N154" s="31">
        <v>0</v>
      </c>
      <c r="O154" s="26" t="s">
        <v>96</v>
      </c>
      <c r="P154" s="27" t="s">
        <v>96</v>
      </c>
      <c r="Q154" s="27" t="s">
        <v>96</v>
      </c>
      <c r="R154" s="27" t="s">
        <v>96</v>
      </c>
      <c r="S154" s="27" t="s">
        <v>96</v>
      </c>
      <c r="T154" s="27" t="s">
        <v>96</v>
      </c>
      <c r="U154" s="27" t="s">
        <v>96</v>
      </c>
      <c r="V154" s="27" t="s">
        <v>96</v>
      </c>
      <c r="W154" s="27" t="s">
        <v>96</v>
      </c>
      <c r="X154" s="27" t="s">
        <v>96</v>
      </c>
      <c r="Y154" s="26" t="s">
        <v>96</v>
      </c>
      <c r="Z154" s="59"/>
    </row>
    <row r="155" spans="1:26" ht="40.5" x14ac:dyDescent="0.25">
      <c r="A155" s="89" t="s">
        <v>973</v>
      </c>
      <c r="B155" s="55" t="s">
        <v>312</v>
      </c>
      <c r="C155" s="29" t="s">
        <v>194</v>
      </c>
      <c r="D155" s="29" t="s">
        <v>92</v>
      </c>
      <c r="E155" s="29" t="s">
        <v>93</v>
      </c>
      <c r="F155" s="26">
        <v>12213141</v>
      </c>
      <c r="G155" s="31">
        <v>2866672</v>
      </c>
      <c r="H155" s="31">
        <v>4073039</v>
      </c>
      <c r="I155" s="31">
        <v>773715</v>
      </c>
      <c r="J155" s="31">
        <v>60513</v>
      </c>
      <c r="K155" s="31">
        <v>2516796</v>
      </c>
      <c r="L155" s="31">
        <v>409130</v>
      </c>
      <c r="M155" s="31">
        <v>975647</v>
      </c>
      <c r="N155" s="31">
        <v>537629</v>
      </c>
      <c r="O155" s="26" t="s">
        <v>96</v>
      </c>
      <c r="P155" s="27" t="s">
        <v>96</v>
      </c>
      <c r="Q155" s="27" t="s">
        <v>96</v>
      </c>
      <c r="R155" s="27" t="s">
        <v>96</v>
      </c>
      <c r="S155" s="27" t="s">
        <v>96</v>
      </c>
      <c r="T155" s="27" t="s">
        <v>96</v>
      </c>
      <c r="U155" s="27" t="s">
        <v>96</v>
      </c>
      <c r="V155" s="27" t="s">
        <v>96</v>
      </c>
      <c r="W155" s="27" t="s">
        <v>96</v>
      </c>
      <c r="X155" s="27" t="s">
        <v>96</v>
      </c>
      <c r="Y155" s="26" t="s">
        <v>96</v>
      </c>
      <c r="Z155" s="59"/>
    </row>
    <row r="156" spans="1:26" ht="20.25" x14ac:dyDescent="0.25">
      <c r="A156" s="89" t="s">
        <v>974</v>
      </c>
      <c r="B156" s="55" t="s">
        <v>313</v>
      </c>
      <c r="C156" s="29" t="s">
        <v>194</v>
      </c>
      <c r="D156" s="29" t="s">
        <v>92</v>
      </c>
      <c r="E156" s="29" t="s">
        <v>93</v>
      </c>
      <c r="F156" s="26">
        <v>149498</v>
      </c>
      <c r="G156" s="31">
        <v>149455</v>
      </c>
      <c r="H156" s="31">
        <v>0</v>
      </c>
      <c r="I156" s="31">
        <v>0</v>
      </c>
      <c r="J156" s="31">
        <v>42</v>
      </c>
      <c r="K156" s="31">
        <v>0</v>
      </c>
      <c r="L156" s="31">
        <v>0</v>
      </c>
      <c r="M156" s="31">
        <v>1</v>
      </c>
      <c r="N156" s="31">
        <v>0</v>
      </c>
      <c r="O156" s="26" t="s">
        <v>96</v>
      </c>
      <c r="P156" s="27" t="s">
        <v>96</v>
      </c>
      <c r="Q156" s="27" t="s">
        <v>96</v>
      </c>
      <c r="R156" s="27" t="s">
        <v>96</v>
      </c>
      <c r="S156" s="27" t="s">
        <v>96</v>
      </c>
      <c r="T156" s="27" t="s">
        <v>96</v>
      </c>
      <c r="U156" s="27" t="s">
        <v>96</v>
      </c>
      <c r="V156" s="27" t="s">
        <v>96</v>
      </c>
      <c r="W156" s="27" t="s">
        <v>96</v>
      </c>
      <c r="X156" s="27" t="s">
        <v>96</v>
      </c>
      <c r="Y156" s="26" t="s">
        <v>96</v>
      </c>
      <c r="Z156" s="59"/>
    </row>
    <row r="157" spans="1:26" ht="20.25" x14ac:dyDescent="0.25">
      <c r="A157" s="89" t="s">
        <v>975</v>
      </c>
      <c r="B157" s="55" t="s">
        <v>314</v>
      </c>
      <c r="C157" s="29" t="s">
        <v>194</v>
      </c>
      <c r="D157" s="29" t="s">
        <v>92</v>
      </c>
      <c r="E157" s="29" t="s">
        <v>93</v>
      </c>
      <c r="F157" s="26">
        <v>1377395</v>
      </c>
      <c r="G157" s="31">
        <v>692171</v>
      </c>
      <c r="H157" s="31">
        <v>90137</v>
      </c>
      <c r="I157" s="31">
        <v>69098</v>
      </c>
      <c r="J157" s="31">
        <v>7709</v>
      </c>
      <c r="K157" s="31">
        <v>162872</v>
      </c>
      <c r="L157" s="31">
        <v>20979</v>
      </c>
      <c r="M157" s="31">
        <v>301617</v>
      </c>
      <c r="N157" s="31">
        <v>32812</v>
      </c>
      <c r="O157" s="26" t="s">
        <v>96</v>
      </c>
      <c r="P157" s="27" t="s">
        <v>96</v>
      </c>
      <c r="Q157" s="27" t="s">
        <v>96</v>
      </c>
      <c r="R157" s="27" t="s">
        <v>96</v>
      </c>
      <c r="S157" s="27" t="s">
        <v>96</v>
      </c>
      <c r="T157" s="27" t="s">
        <v>96</v>
      </c>
      <c r="U157" s="27" t="s">
        <v>96</v>
      </c>
      <c r="V157" s="27" t="s">
        <v>96</v>
      </c>
      <c r="W157" s="27" t="s">
        <v>96</v>
      </c>
      <c r="X157" s="27" t="s">
        <v>96</v>
      </c>
      <c r="Y157" s="26" t="s">
        <v>96</v>
      </c>
      <c r="Z157" s="59"/>
    </row>
    <row r="158" spans="1:26" ht="60.75" x14ac:dyDescent="0.25">
      <c r="A158" s="89" t="s">
        <v>976</v>
      </c>
      <c r="B158" s="29" t="s">
        <v>331</v>
      </c>
      <c r="C158" s="29" t="s">
        <v>194</v>
      </c>
      <c r="D158" s="29" t="s">
        <v>158</v>
      </c>
      <c r="E158" s="29" t="s">
        <v>195</v>
      </c>
      <c r="F158" s="73">
        <v>36.9375</v>
      </c>
      <c r="G158" s="134">
        <v>36.425339366515836</v>
      </c>
      <c r="H158" s="134">
        <v>32.432432432432435</v>
      </c>
      <c r="I158" s="134">
        <v>29.142857142857142</v>
      </c>
      <c r="J158" s="134">
        <v>39.534883720930232</v>
      </c>
      <c r="K158" s="134">
        <v>36.417910447761194</v>
      </c>
      <c r="L158" s="134">
        <v>44.755244755244753</v>
      </c>
      <c r="M158" s="134">
        <v>45.497630331753555</v>
      </c>
      <c r="N158" s="134">
        <v>25</v>
      </c>
      <c r="O158" s="73">
        <v>38.074260541220895</v>
      </c>
      <c r="P158" s="134">
        <v>29.864253393665159</v>
      </c>
      <c r="Q158" s="134">
        <v>30.872483221476511</v>
      </c>
      <c r="R158" s="134">
        <v>38.961038961038966</v>
      </c>
      <c r="S158" s="39">
        <v>22.222222222222221</v>
      </c>
      <c r="T158" s="134">
        <v>26.744186046511626</v>
      </c>
      <c r="U158" s="134">
        <v>43.452380952380956</v>
      </c>
      <c r="V158" s="134">
        <v>49.193548387096776</v>
      </c>
      <c r="W158" s="134">
        <v>48.81516587677725</v>
      </c>
      <c r="X158" s="134">
        <v>46.666666666666664</v>
      </c>
      <c r="Y158" s="38">
        <f>ROUND(331/1582*100,2)</f>
        <v>20.92</v>
      </c>
      <c r="Z158" s="59"/>
    </row>
    <row r="159" spans="1:26" ht="20.25" x14ac:dyDescent="0.25">
      <c r="A159" s="89" t="s">
        <v>358</v>
      </c>
      <c r="B159" s="29" t="s">
        <v>12</v>
      </c>
      <c r="C159" s="29" t="s">
        <v>194</v>
      </c>
      <c r="D159" s="29" t="s">
        <v>158</v>
      </c>
      <c r="E159" s="29" t="s">
        <v>195</v>
      </c>
      <c r="F159" s="73">
        <v>29.1875</v>
      </c>
      <c r="G159" s="134">
        <v>28.959276018099551</v>
      </c>
      <c r="H159" s="134">
        <v>24.324324324324326</v>
      </c>
      <c r="I159" s="134">
        <v>22.857142857142858</v>
      </c>
      <c r="J159" s="134">
        <v>33.720930232558139</v>
      </c>
      <c r="K159" s="134">
        <v>27.164179104477608</v>
      </c>
      <c r="L159" s="134">
        <v>36.363636363636367</v>
      </c>
      <c r="M159" s="134">
        <v>36.492890995260666</v>
      </c>
      <c r="N159" s="134">
        <v>23.333333333333332</v>
      </c>
      <c r="O159" s="73">
        <v>35.80868470736312</v>
      </c>
      <c r="P159" s="134">
        <v>28.733031674208142</v>
      </c>
      <c r="Q159" s="134">
        <v>25.503355704697988</v>
      </c>
      <c r="R159" s="134">
        <v>37.012987012987011</v>
      </c>
      <c r="S159" s="39">
        <v>14.814814814814813</v>
      </c>
      <c r="T159" s="134">
        <v>23.255813953488371</v>
      </c>
      <c r="U159" s="134">
        <v>41.071428571428569</v>
      </c>
      <c r="V159" s="134">
        <v>45.161290322580641</v>
      </c>
      <c r="W159" s="134">
        <v>47.867298578199055</v>
      </c>
      <c r="X159" s="134">
        <v>46.666666666666664</v>
      </c>
      <c r="Y159" s="38">
        <f>ROUND(287/1582*100,2)</f>
        <v>18.14</v>
      </c>
      <c r="Z159" s="59"/>
    </row>
    <row r="160" spans="1:26" ht="20.25" x14ac:dyDescent="0.25">
      <c r="A160" s="89" t="s">
        <v>977</v>
      </c>
      <c r="B160" s="29" t="s">
        <v>14</v>
      </c>
      <c r="C160" s="29" t="s">
        <v>194</v>
      </c>
      <c r="D160" s="29" t="s">
        <v>158</v>
      </c>
      <c r="E160" s="29" t="s">
        <v>195</v>
      </c>
      <c r="F160" s="73">
        <v>9.125</v>
      </c>
      <c r="G160" s="134">
        <v>7.9185520361990944</v>
      </c>
      <c r="H160" s="134">
        <v>8.7837837837837842</v>
      </c>
      <c r="I160" s="134">
        <v>5.1428571428571423</v>
      </c>
      <c r="J160" s="134">
        <v>20.930232558139537</v>
      </c>
      <c r="K160" s="134">
        <v>7.7611940298507456</v>
      </c>
      <c r="L160" s="134">
        <v>6.9930069930069934</v>
      </c>
      <c r="M160" s="134">
        <v>14.218009478672986</v>
      </c>
      <c r="N160" s="134">
        <v>8.3333333333333321</v>
      </c>
      <c r="O160" s="73">
        <v>6.9855254877281308</v>
      </c>
      <c r="P160" s="134">
        <v>2.9411764705882351</v>
      </c>
      <c r="Q160" s="134">
        <v>10.738255033557047</v>
      </c>
      <c r="R160" s="134">
        <v>3.2467532467532463</v>
      </c>
      <c r="S160" s="39">
        <v>18.52</v>
      </c>
      <c r="T160" s="134">
        <v>6.9767441860465116</v>
      </c>
      <c r="U160" s="134">
        <v>9.5238095238095237</v>
      </c>
      <c r="V160" s="134">
        <v>9.67741935483871</v>
      </c>
      <c r="W160" s="134">
        <v>10.42654028436019</v>
      </c>
      <c r="X160" s="134">
        <v>0</v>
      </c>
      <c r="Y160" s="38">
        <f>ROUND(74/1582*100,2)</f>
        <v>4.68</v>
      </c>
      <c r="Z160" s="59"/>
    </row>
    <row r="161" spans="1:26" ht="20.25" x14ac:dyDescent="0.25">
      <c r="A161" s="89" t="s">
        <v>978</v>
      </c>
      <c r="B161" s="55" t="s">
        <v>16</v>
      </c>
      <c r="C161" s="29" t="s">
        <v>194</v>
      </c>
      <c r="D161" s="29" t="s">
        <v>158</v>
      </c>
      <c r="E161" s="29" t="s">
        <v>195</v>
      </c>
      <c r="F161" s="130">
        <v>4.5625</v>
      </c>
      <c r="G161" s="195">
        <v>1.3574660633484164</v>
      </c>
      <c r="H161" s="195">
        <v>7.4324324324324325</v>
      </c>
      <c r="I161" s="195">
        <v>1.7142857142857144</v>
      </c>
      <c r="J161" s="195">
        <v>10.465116279069768</v>
      </c>
      <c r="K161" s="195">
        <v>4.1791044776119408</v>
      </c>
      <c r="L161" s="195">
        <v>2.7972027972027971</v>
      </c>
      <c r="M161" s="195">
        <v>11.374407582938389</v>
      </c>
      <c r="N161" s="195">
        <v>3.3333333333333335</v>
      </c>
      <c r="O161" s="130">
        <v>3.2724984266834483</v>
      </c>
      <c r="P161" s="195">
        <v>2.2624434389140271</v>
      </c>
      <c r="Q161" s="195">
        <v>6.7114093959731544</v>
      </c>
      <c r="R161" s="195">
        <v>0.64935064935064934</v>
      </c>
      <c r="S161" s="51">
        <v>7.41</v>
      </c>
      <c r="T161" s="195">
        <v>3.4883720930232558</v>
      </c>
      <c r="U161" s="195">
        <v>4.7619047619047619</v>
      </c>
      <c r="V161" s="195">
        <v>2.4193548387096775</v>
      </c>
      <c r="W161" s="195">
        <v>3.3175355450236967</v>
      </c>
      <c r="X161" s="195">
        <v>0</v>
      </c>
      <c r="Y161" s="48">
        <f>ROUND(37/1582*100,2)</f>
        <v>2.34</v>
      </c>
      <c r="Z161" s="59"/>
    </row>
    <row r="162" spans="1:26" ht="20.25" x14ac:dyDescent="0.25">
      <c r="A162" s="89" t="s">
        <v>979</v>
      </c>
      <c r="B162" s="55" t="s">
        <v>22</v>
      </c>
      <c r="C162" s="29" t="s">
        <v>194</v>
      </c>
      <c r="D162" s="29" t="s">
        <v>158</v>
      </c>
      <c r="E162" s="29" t="s">
        <v>195</v>
      </c>
      <c r="F162" s="130">
        <v>1.4375</v>
      </c>
      <c r="G162" s="195">
        <v>0.22624434389140274</v>
      </c>
      <c r="H162" s="195">
        <v>0.67567567567567566</v>
      </c>
      <c r="I162" s="195">
        <v>1.1428571428571428</v>
      </c>
      <c r="J162" s="195">
        <v>6.9767441860465116</v>
      </c>
      <c r="K162" s="195">
        <v>1.791044776119403</v>
      </c>
      <c r="L162" s="195">
        <v>0.69930069930069927</v>
      </c>
      <c r="M162" s="195">
        <v>2.3696682464454977</v>
      </c>
      <c r="N162" s="195">
        <v>1.6666666666666667</v>
      </c>
      <c r="O162" s="130">
        <v>1.0698552548772813</v>
      </c>
      <c r="P162" s="195">
        <v>0.45248868778280549</v>
      </c>
      <c r="Q162" s="195">
        <v>0</v>
      </c>
      <c r="R162" s="195">
        <v>0</v>
      </c>
      <c r="S162" s="51">
        <v>0</v>
      </c>
      <c r="T162" s="195">
        <v>1.1627906976744187</v>
      </c>
      <c r="U162" s="195">
        <v>2.9761904761904758</v>
      </c>
      <c r="V162" s="195">
        <v>0</v>
      </c>
      <c r="W162" s="195">
        <v>1.8957345971563981</v>
      </c>
      <c r="X162" s="195">
        <v>0</v>
      </c>
      <c r="Y162" s="48">
        <f>ROUND(6/1582*100,2)</f>
        <v>0.38</v>
      </c>
      <c r="Z162" s="59"/>
    </row>
    <row r="163" spans="1:26" ht="20.25" x14ac:dyDescent="0.25">
      <c r="A163" s="89" t="s">
        <v>980</v>
      </c>
      <c r="B163" s="55" t="s">
        <v>24</v>
      </c>
      <c r="C163" s="29" t="s">
        <v>194</v>
      </c>
      <c r="D163" s="29" t="s">
        <v>158</v>
      </c>
      <c r="E163" s="29" t="s">
        <v>195</v>
      </c>
      <c r="F163" s="130">
        <v>1</v>
      </c>
      <c r="G163" s="195">
        <v>0.45248868778280549</v>
      </c>
      <c r="H163" s="195">
        <v>0</v>
      </c>
      <c r="I163" s="195">
        <v>0</v>
      </c>
      <c r="J163" s="195">
        <v>11.627906976744185</v>
      </c>
      <c r="K163" s="195">
        <v>0.29850746268656719</v>
      </c>
      <c r="L163" s="195">
        <v>0</v>
      </c>
      <c r="M163" s="195">
        <v>0.94786729857819907</v>
      </c>
      <c r="N163" s="195">
        <v>1.6666666666666667</v>
      </c>
      <c r="O163" s="48" t="s">
        <v>96</v>
      </c>
      <c r="P163" s="51" t="s">
        <v>96</v>
      </c>
      <c r="Q163" s="51" t="s">
        <v>96</v>
      </c>
      <c r="R163" s="51" t="s">
        <v>96</v>
      </c>
      <c r="S163" s="51" t="s">
        <v>96</v>
      </c>
      <c r="T163" s="51" t="s">
        <v>96</v>
      </c>
      <c r="U163" s="51" t="s">
        <v>96</v>
      </c>
      <c r="V163" s="51" t="s">
        <v>96</v>
      </c>
      <c r="W163" s="51" t="s">
        <v>96</v>
      </c>
      <c r="X163" s="51" t="s">
        <v>96</v>
      </c>
      <c r="Y163" s="48" t="s">
        <v>96</v>
      </c>
      <c r="Z163" s="59"/>
    </row>
    <row r="164" spans="1:26" ht="20.25" x14ac:dyDescent="0.25">
      <c r="A164" s="89" t="s">
        <v>981</v>
      </c>
      <c r="B164" s="55" t="s">
        <v>327</v>
      </c>
      <c r="C164" s="29" t="s">
        <v>194</v>
      </c>
      <c r="D164" s="29" t="s">
        <v>158</v>
      </c>
      <c r="E164" s="29" t="s">
        <v>195</v>
      </c>
      <c r="F164" s="130">
        <v>4.625</v>
      </c>
      <c r="G164" s="195">
        <v>6.1085972850678729</v>
      </c>
      <c r="H164" s="195">
        <v>0.67567567567567566</v>
      </c>
      <c r="I164" s="195">
        <v>2.8571428571428572</v>
      </c>
      <c r="J164" s="195">
        <v>6.9767441860465116</v>
      </c>
      <c r="K164" s="195">
        <v>3.8805970149253728</v>
      </c>
      <c r="L164" s="195">
        <v>3.4965034965034967</v>
      </c>
      <c r="M164" s="195">
        <v>7.109004739336493</v>
      </c>
      <c r="N164" s="195">
        <v>3.3333333333333335</v>
      </c>
      <c r="O164" s="130">
        <v>3.7130270610446825</v>
      </c>
      <c r="P164" s="195">
        <v>0.45248868778280549</v>
      </c>
      <c r="Q164" s="195">
        <v>4.0268456375838921</v>
      </c>
      <c r="R164" s="195">
        <v>2.5974025974025974</v>
      </c>
      <c r="S164" s="51">
        <v>11.111111111111111</v>
      </c>
      <c r="T164" s="195">
        <v>2.3255813953488373</v>
      </c>
      <c r="U164" s="195">
        <v>5.3571428571428568</v>
      </c>
      <c r="V164" s="195">
        <v>8.064516129032258</v>
      </c>
      <c r="W164" s="195">
        <v>6.6350710900473935</v>
      </c>
      <c r="X164" s="195">
        <v>0</v>
      </c>
      <c r="Y164" s="48">
        <f>ROUND(40/1582*100,2)</f>
        <v>2.5299999999999998</v>
      </c>
      <c r="Z164" s="59"/>
    </row>
    <row r="165" spans="1:26" ht="40.5" x14ac:dyDescent="0.25">
      <c r="A165" s="89" t="s">
        <v>360</v>
      </c>
      <c r="B165" s="29" t="s">
        <v>861</v>
      </c>
      <c r="C165" s="29" t="s">
        <v>91</v>
      </c>
      <c r="D165" s="29" t="s">
        <v>267</v>
      </c>
      <c r="E165" s="29" t="s">
        <v>93</v>
      </c>
      <c r="F165" s="26">
        <v>10804</v>
      </c>
      <c r="G165" s="27">
        <v>9909</v>
      </c>
      <c r="H165" s="27">
        <v>121</v>
      </c>
      <c r="I165" s="27">
        <v>85</v>
      </c>
      <c r="J165" s="80">
        <v>4.2</v>
      </c>
      <c r="K165" s="27">
        <v>269</v>
      </c>
      <c r="L165" s="27">
        <v>191</v>
      </c>
      <c r="M165" s="27">
        <v>36</v>
      </c>
      <c r="N165" s="27">
        <v>188</v>
      </c>
      <c r="O165" s="26">
        <v>10684</v>
      </c>
      <c r="P165" s="27">
        <v>9690</v>
      </c>
      <c r="Q165" s="27">
        <v>136</v>
      </c>
      <c r="R165" s="27">
        <v>66</v>
      </c>
      <c r="S165" s="27">
        <v>9</v>
      </c>
      <c r="T165" s="27">
        <v>5</v>
      </c>
      <c r="U165" s="27">
        <v>292</v>
      </c>
      <c r="V165" s="27">
        <v>222</v>
      </c>
      <c r="W165" s="27">
        <v>42</v>
      </c>
      <c r="X165" s="27">
        <v>223</v>
      </c>
      <c r="Y165" s="26">
        <v>11330</v>
      </c>
      <c r="Z165" s="59"/>
    </row>
    <row r="166" spans="1:26" ht="40.5" x14ac:dyDescent="0.25">
      <c r="A166" s="89" t="s">
        <v>982</v>
      </c>
      <c r="B166" s="29" t="s">
        <v>333</v>
      </c>
      <c r="C166" s="29" t="s">
        <v>91</v>
      </c>
      <c r="D166" s="29" t="s">
        <v>267</v>
      </c>
      <c r="E166" s="29" t="s">
        <v>93</v>
      </c>
      <c r="F166" s="26">
        <v>858</v>
      </c>
      <c r="G166" s="27">
        <v>766</v>
      </c>
      <c r="H166" s="27">
        <v>10</v>
      </c>
      <c r="I166" s="80">
        <v>4.5</v>
      </c>
      <c r="J166" s="80">
        <v>0.4</v>
      </c>
      <c r="K166" s="27">
        <v>28</v>
      </c>
      <c r="L166" s="27">
        <v>14</v>
      </c>
      <c r="M166" s="80">
        <v>1.9</v>
      </c>
      <c r="N166" s="27">
        <v>35</v>
      </c>
      <c r="O166" s="26">
        <v>863.83965599999988</v>
      </c>
      <c r="P166" s="103">
        <v>776.22002099999997</v>
      </c>
      <c r="Q166" s="104">
        <v>8.1925070000000009</v>
      </c>
      <c r="R166" s="104">
        <v>3.0683569999999998</v>
      </c>
      <c r="S166" s="104">
        <v>0.53067500000000001</v>
      </c>
      <c r="T166" s="104">
        <v>0.422823</v>
      </c>
      <c r="U166" s="104">
        <v>29.512509999999999</v>
      </c>
      <c r="V166" s="104">
        <v>10.44881</v>
      </c>
      <c r="W166" s="104">
        <v>3.4887130000000002</v>
      </c>
      <c r="X166" s="104">
        <v>31.95524</v>
      </c>
      <c r="Y166" s="26">
        <v>667.45502499999998</v>
      </c>
      <c r="Z166" s="139"/>
    </row>
    <row r="167" spans="1:26" ht="60.75" x14ac:dyDescent="0.25">
      <c r="A167" s="89" t="s">
        <v>364</v>
      </c>
      <c r="B167" s="29" t="s">
        <v>334</v>
      </c>
      <c r="C167" s="29" t="s">
        <v>91</v>
      </c>
      <c r="D167" s="29" t="s">
        <v>267</v>
      </c>
      <c r="E167" s="29" t="s">
        <v>93</v>
      </c>
      <c r="F167" s="26">
        <f t="shared" ref="F167:N167" si="7">F168+F174+F176+F177</f>
        <v>140.473644444</v>
      </c>
      <c r="G167" s="105">
        <f t="shared" si="7"/>
        <v>62.308220564000003</v>
      </c>
      <c r="H167" s="105">
        <f t="shared" si="7"/>
        <v>17.793671108000002</v>
      </c>
      <c r="I167" s="105">
        <f t="shared" si="7"/>
        <v>13.403070307999998</v>
      </c>
      <c r="J167" s="105">
        <f t="shared" si="7"/>
        <v>2.0009661560000001</v>
      </c>
      <c r="K167" s="105">
        <f t="shared" si="7"/>
        <v>14.601524746000001</v>
      </c>
      <c r="L167" s="105">
        <f t="shared" si="7"/>
        <v>10.959534663999998</v>
      </c>
      <c r="M167" s="105">
        <f t="shared" si="7"/>
        <v>12.660812859</v>
      </c>
      <c r="N167" s="105">
        <f t="shared" si="7"/>
        <v>6.7448440390000002</v>
      </c>
      <c r="O167" s="26">
        <f>SUM(O168:O176)</f>
        <v>128.15195243536999</v>
      </c>
      <c r="P167" s="27" t="s">
        <v>96</v>
      </c>
      <c r="Q167" s="27" t="s">
        <v>96</v>
      </c>
      <c r="R167" s="27" t="s">
        <v>96</v>
      </c>
      <c r="S167" s="27" t="s">
        <v>96</v>
      </c>
      <c r="T167" s="27" t="s">
        <v>96</v>
      </c>
      <c r="U167" s="27" t="s">
        <v>96</v>
      </c>
      <c r="V167" s="27" t="s">
        <v>96</v>
      </c>
      <c r="W167" s="27" t="s">
        <v>96</v>
      </c>
      <c r="X167" s="27" t="s">
        <v>96</v>
      </c>
      <c r="Y167" s="26">
        <v>99</v>
      </c>
      <c r="Z167" s="59"/>
    </row>
    <row r="168" spans="1:26" ht="20.25" x14ac:dyDescent="0.25">
      <c r="A168" s="89" t="s">
        <v>983</v>
      </c>
      <c r="B168" s="55" t="s">
        <v>269</v>
      </c>
      <c r="C168" s="29" t="s">
        <v>91</v>
      </c>
      <c r="D168" s="29" t="s">
        <v>267</v>
      </c>
      <c r="E168" s="29" t="s">
        <v>93</v>
      </c>
      <c r="F168" s="26">
        <v>66.705752000000004</v>
      </c>
      <c r="G168" s="77">
        <v>47.472307999999998</v>
      </c>
      <c r="H168" s="77">
        <v>4.2425439999999996</v>
      </c>
      <c r="I168" s="77">
        <v>2.0998079999999999</v>
      </c>
      <c r="J168" s="77">
        <v>0.837974</v>
      </c>
      <c r="K168" s="77">
        <v>5.6289800000000003</v>
      </c>
      <c r="L168" s="77">
        <v>0.53256300000000001</v>
      </c>
      <c r="M168" s="77">
        <v>4.4796269999999998</v>
      </c>
      <c r="N168" s="77">
        <v>1.411948</v>
      </c>
      <c r="O168" s="78">
        <v>52.125</v>
      </c>
      <c r="P168" s="79">
        <v>28.831</v>
      </c>
      <c r="Q168" s="79">
        <v>2.9209999999999998</v>
      </c>
      <c r="R168" s="79">
        <v>1.22</v>
      </c>
      <c r="S168" s="51">
        <v>1.4999999999999999E-2</v>
      </c>
      <c r="T168" s="79">
        <v>6.4379999999999997</v>
      </c>
      <c r="U168" s="79">
        <v>6.6260000000000003</v>
      </c>
      <c r="V168" s="79">
        <v>0.61699999999999999</v>
      </c>
      <c r="W168" s="79">
        <v>3.4590000000000001</v>
      </c>
      <c r="X168" s="79">
        <v>1.998</v>
      </c>
      <c r="Y168" s="78">
        <v>42</v>
      </c>
      <c r="Z168" s="59"/>
    </row>
    <row r="169" spans="1:26" ht="40.5" x14ac:dyDescent="0.25">
      <c r="A169" s="89" t="s">
        <v>984</v>
      </c>
      <c r="B169" s="55" t="s">
        <v>335</v>
      </c>
      <c r="C169" s="29" t="s">
        <v>91</v>
      </c>
      <c r="D169" s="29" t="s">
        <v>267</v>
      </c>
      <c r="E169" s="29" t="s">
        <v>93</v>
      </c>
      <c r="F169" s="26">
        <v>6.8826109999999998</v>
      </c>
      <c r="G169" s="106">
        <v>5.4449170000000002</v>
      </c>
      <c r="H169" s="106">
        <v>0.1236</v>
      </c>
      <c r="I169" s="106">
        <v>4.0178999999999999E-2</v>
      </c>
      <c r="J169" s="106">
        <v>2.8519999999999999E-3</v>
      </c>
      <c r="K169" s="106">
        <v>7.1603E-2</v>
      </c>
      <c r="L169" s="106">
        <v>1.518E-3</v>
      </c>
      <c r="M169" s="106">
        <v>1.1979420000000001</v>
      </c>
      <c r="N169" s="106">
        <v>0</v>
      </c>
      <c r="O169" s="24" t="s">
        <v>96</v>
      </c>
      <c r="P169" s="66" t="s">
        <v>96</v>
      </c>
      <c r="Q169" s="66" t="s">
        <v>96</v>
      </c>
      <c r="R169" s="66" t="s">
        <v>96</v>
      </c>
      <c r="S169" s="66" t="s">
        <v>96</v>
      </c>
      <c r="T169" s="66" t="s">
        <v>96</v>
      </c>
      <c r="U169" s="66" t="s">
        <v>96</v>
      </c>
      <c r="V169" s="66" t="s">
        <v>96</v>
      </c>
      <c r="W169" s="66" t="s">
        <v>96</v>
      </c>
      <c r="X169" s="66" t="s">
        <v>96</v>
      </c>
      <c r="Y169" s="24" t="s">
        <v>96</v>
      </c>
      <c r="Z169" s="59"/>
    </row>
    <row r="170" spans="1:26" ht="40.5" x14ac:dyDescent="0.25">
      <c r="A170" s="89" t="s">
        <v>985</v>
      </c>
      <c r="B170" s="55" t="s">
        <v>336</v>
      </c>
      <c r="C170" s="29" t="s">
        <v>91</v>
      </c>
      <c r="D170" s="29" t="s">
        <v>267</v>
      </c>
      <c r="E170" s="29" t="s">
        <v>93</v>
      </c>
      <c r="F170" s="26">
        <v>14.116161</v>
      </c>
      <c r="G170" s="77">
        <v>4.8662840000000003</v>
      </c>
      <c r="H170" s="77">
        <v>2.9020579999999998</v>
      </c>
      <c r="I170" s="77">
        <v>1.422523</v>
      </c>
      <c r="J170" s="77">
        <v>5.7818000000000001E-2</v>
      </c>
      <c r="K170" s="77">
        <v>2.7151350000000001</v>
      </c>
      <c r="L170" s="77">
        <v>0.26992899999999997</v>
      </c>
      <c r="M170" s="77">
        <v>1.303634</v>
      </c>
      <c r="N170" s="77">
        <v>0.57877999999999996</v>
      </c>
      <c r="O170" s="24" t="s">
        <v>96</v>
      </c>
      <c r="P170" s="66" t="s">
        <v>96</v>
      </c>
      <c r="Q170" s="66" t="s">
        <v>96</v>
      </c>
      <c r="R170" s="66" t="s">
        <v>96</v>
      </c>
      <c r="S170" s="66" t="s">
        <v>96</v>
      </c>
      <c r="T170" s="66" t="s">
        <v>96</v>
      </c>
      <c r="U170" s="66" t="s">
        <v>96</v>
      </c>
      <c r="V170" s="66" t="s">
        <v>96</v>
      </c>
      <c r="W170" s="66" t="s">
        <v>96</v>
      </c>
      <c r="X170" s="66" t="s">
        <v>96</v>
      </c>
      <c r="Y170" s="24" t="s">
        <v>96</v>
      </c>
      <c r="Z170" s="59"/>
    </row>
    <row r="171" spans="1:26" ht="20.25" x14ac:dyDescent="0.25">
      <c r="A171" s="89" t="s">
        <v>986</v>
      </c>
      <c r="B171" s="55" t="s">
        <v>337</v>
      </c>
      <c r="C171" s="29" t="s">
        <v>91</v>
      </c>
      <c r="D171" s="29" t="s">
        <v>267</v>
      </c>
      <c r="E171" s="29" t="s">
        <v>93</v>
      </c>
      <c r="F171" s="26">
        <v>2.276751</v>
      </c>
      <c r="G171" s="77">
        <v>2.27617</v>
      </c>
      <c r="H171" s="77">
        <v>0</v>
      </c>
      <c r="I171" s="77">
        <v>0</v>
      </c>
      <c r="J171" s="77">
        <v>5.3000000000000001E-5</v>
      </c>
      <c r="K171" s="77">
        <v>7.7999999999999999E-5</v>
      </c>
      <c r="L171" s="77">
        <v>0</v>
      </c>
      <c r="M171" s="77">
        <v>4.4999999999999999E-4</v>
      </c>
      <c r="N171" s="77">
        <v>0</v>
      </c>
      <c r="O171" s="24" t="s">
        <v>96</v>
      </c>
      <c r="P171" s="66" t="s">
        <v>96</v>
      </c>
      <c r="Q171" s="66" t="s">
        <v>96</v>
      </c>
      <c r="R171" s="66" t="s">
        <v>96</v>
      </c>
      <c r="S171" s="66" t="s">
        <v>96</v>
      </c>
      <c r="T171" s="66" t="s">
        <v>96</v>
      </c>
      <c r="U171" s="66" t="s">
        <v>96</v>
      </c>
      <c r="V171" s="66" t="s">
        <v>96</v>
      </c>
      <c r="W171" s="66" t="s">
        <v>96</v>
      </c>
      <c r="X171" s="66" t="s">
        <v>96</v>
      </c>
      <c r="Y171" s="24" t="s">
        <v>96</v>
      </c>
      <c r="Z171" s="59"/>
    </row>
    <row r="172" spans="1:26" ht="20.25" x14ac:dyDescent="0.25">
      <c r="A172" s="89" t="s">
        <v>987</v>
      </c>
      <c r="B172" s="55" t="s">
        <v>338</v>
      </c>
      <c r="C172" s="29" t="s">
        <v>91</v>
      </c>
      <c r="D172" s="29" t="s">
        <v>267</v>
      </c>
      <c r="E172" s="29" t="s">
        <v>93</v>
      </c>
      <c r="F172" s="26">
        <v>43.430228999999997</v>
      </c>
      <c r="G172" s="77">
        <v>34.884937000000001</v>
      </c>
      <c r="H172" s="77">
        <v>1.2168859999999999</v>
      </c>
      <c r="I172" s="77">
        <v>0.63710599999999995</v>
      </c>
      <c r="J172" s="77">
        <v>0.77725100000000003</v>
      </c>
      <c r="K172" s="77">
        <v>2.8421639999999999</v>
      </c>
      <c r="L172" s="77">
        <v>0.26111600000000001</v>
      </c>
      <c r="M172" s="77">
        <v>1.9776009999999999</v>
      </c>
      <c r="N172" s="77">
        <v>0.83316800000000002</v>
      </c>
      <c r="O172" s="24" t="s">
        <v>96</v>
      </c>
      <c r="P172" s="66" t="s">
        <v>96</v>
      </c>
      <c r="Q172" s="66" t="s">
        <v>96</v>
      </c>
      <c r="R172" s="66" t="s">
        <v>96</v>
      </c>
      <c r="S172" s="66" t="s">
        <v>96</v>
      </c>
      <c r="T172" s="66" t="s">
        <v>96</v>
      </c>
      <c r="U172" s="66" t="s">
        <v>96</v>
      </c>
      <c r="V172" s="66" t="s">
        <v>96</v>
      </c>
      <c r="W172" s="66" t="s">
        <v>96</v>
      </c>
      <c r="X172" s="66" t="s">
        <v>96</v>
      </c>
      <c r="Y172" s="24" t="s">
        <v>96</v>
      </c>
      <c r="Z172" s="59"/>
    </row>
    <row r="173" spans="1:26" ht="40.5" x14ac:dyDescent="0.25">
      <c r="A173" s="89" t="s">
        <v>988</v>
      </c>
      <c r="B173" s="29" t="s">
        <v>339</v>
      </c>
      <c r="C173" s="29" t="s">
        <v>91</v>
      </c>
      <c r="D173" s="29" t="s">
        <v>267</v>
      </c>
      <c r="E173" s="29" t="s">
        <v>93</v>
      </c>
      <c r="F173" s="26">
        <v>21.144702940139993</v>
      </c>
      <c r="G173" s="77">
        <v>14.140972299000014</v>
      </c>
      <c r="H173" s="77">
        <v>1.5795260411399992</v>
      </c>
      <c r="I173" s="77">
        <v>0.75756472799999985</v>
      </c>
      <c r="J173" s="77">
        <v>1.3895152999999999E-2</v>
      </c>
      <c r="K173" s="77">
        <v>2.4066773739999987</v>
      </c>
      <c r="L173" s="77">
        <v>0.12605153599999999</v>
      </c>
      <c r="M173" s="77">
        <v>1.6286214569999997</v>
      </c>
      <c r="N173" s="77">
        <v>0.49139435200000003</v>
      </c>
      <c r="O173" s="24" t="s">
        <v>96</v>
      </c>
      <c r="P173" s="66" t="s">
        <v>96</v>
      </c>
      <c r="Q173" s="66" t="s">
        <v>96</v>
      </c>
      <c r="R173" s="66" t="s">
        <v>96</v>
      </c>
      <c r="S173" s="66" t="s">
        <v>96</v>
      </c>
      <c r="T173" s="66" t="s">
        <v>96</v>
      </c>
      <c r="U173" s="66" t="s">
        <v>96</v>
      </c>
      <c r="V173" s="66" t="s">
        <v>96</v>
      </c>
      <c r="W173" s="66" t="s">
        <v>96</v>
      </c>
      <c r="X173" s="66" t="s">
        <v>96</v>
      </c>
      <c r="Y173" s="24" t="s">
        <v>96</v>
      </c>
      <c r="Z173" s="59"/>
    </row>
    <row r="174" spans="1:26" ht="20.25" x14ac:dyDescent="0.25">
      <c r="A174" s="89" t="s">
        <v>989</v>
      </c>
      <c r="B174" s="55" t="s">
        <v>26</v>
      </c>
      <c r="C174" s="29" t="s">
        <v>91</v>
      </c>
      <c r="D174" s="29" t="s">
        <v>267</v>
      </c>
      <c r="E174" s="29" t="s">
        <v>93</v>
      </c>
      <c r="F174" s="76">
        <v>34.214395000000003</v>
      </c>
      <c r="G174" s="77">
        <v>4.4104900000000002</v>
      </c>
      <c r="H174" s="77">
        <v>4.9717460000000004</v>
      </c>
      <c r="I174" s="77">
        <v>4.3348139999999997</v>
      </c>
      <c r="J174" s="77">
        <v>0.88016499999999998</v>
      </c>
      <c r="K174" s="77">
        <v>5.9634119999999999</v>
      </c>
      <c r="L174" s="77">
        <v>5.6906639999999999</v>
      </c>
      <c r="M174" s="77">
        <v>4.9432070000000001</v>
      </c>
      <c r="N174" s="77">
        <v>3.0198969999999998</v>
      </c>
      <c r="O174" s="78">
        <v>37.390999999999998</v>
      </c>
      <c r="P174" s="81" t="s">
        <v>96</v>
      </c>
      <c r="Q174" s="81" t="s">
        <v>96</v>
      </c>
      <c r="R174" s="81" t="s">
        <v>96</v>
      </c>
      <c r="S174" s="81" t="s">
        <v>96</v>
      </c>
      <c r="T174" s="81" t="s">
        <v>96</v>
      </c>
      <c r="U174" s="81" t="s">
        <v>96</v>
      </c>
      <c r="V174" s="81" t="s">
        <v>96</v>
      </c>
      <c r="W174" s="81" t="s">
        <v>96</v>
      </c>
      <c r="X174" s="81" t="s">
        <v>96</v>
      </c>
      <c r="Y174" s="78">
        <v>36</v>
      </c>
      <c r="Z174" s="59"/>
    </row>
    <row r="175" spans="1:26" ht="101.25" x14ac:dyDescent="0.25">
      <c r="A175" s="89" t="s">
        <v>366</v>
      </c>
      <c r="B175" s="29" t="s">
        <v>340</v>
      </c>
      <c r="C175" s="29" t="s">
        <v>91</v>
      </c>
      <c r="D175" s="29" t="s">
        <v>267</v>
      </c>
      <c r="E175" s="29" t="s">
        <v>93</v>
      </c>
      <c r="F175" s="26">
        <v>9.0861149999999995</v>
      </c>
      <c r="G175" s="77">
        <v>0.78287799999999996</v>
      </c>
      <c r="H175" s="77">
        <v>1.215265</v>
      </c>
      <c r="I175" s="77">
        <v>1.0709040000000001</v>
      </c>
      <c r="J175" s="77">
        <v>0.77808900000000003</v>
      </c>
      <c r="K175" s="77">
        <v>1.583162</v>
      </c>
      <c r="L175" s="77">
        <v>1.0109809999999999</v>
      </c>
      <c r="M175" s="77">
        <v>1.1556839999999999</v>
      </c>
      <c r="N175" s="77">
        <v>1.489152</v>
      </c>
      <c r="O175" s="97">
        <v>9.2369524353699912</v>
      </c>
      <c r="P175" s="29" t="s">
        <v>96</v>
      </c>
      <c r="Q175" s="29" t="s">
        <v>96</v>
      </c>
      <c r="R175" s="29" t="s">
        <v>96</v>
      </c>
      <c r="S175" s="29" t="s">
        <v>96</v>
      </c>
      <c r="T175" s="29" t="s">
        <v>96</v>
      </c>
      <c r="U175" s="29" t="s">
        <v>96</v>
      </c>
      <c r="V175" s="29" t="s">
        <v>96</v>
      </c>
      <c r="W175" s="29" t="s">
        <v>96</v>
      </c>
      <c r="X175" s="29" t="s">
        <v>96</v>
      </c>
      <c r="Y175" s="24" t="s">
        <v>96</v>
      </c>
      <c r="Z175" s="138"/>
    </row>
    <row r="176" spans="1:26" ht="20.25" x14ac:dyDescent="0.25">
      <c r="A176" s="89" t="s">
        <v>990</v>
      </c>
      <c r="B176" s="55" t="s">
        <v>327</v>
      </c>
      <c r="C176" s="29" t="s">
        <v>91</v>
      </c>
      <c r="D176" s="29" t="s">
        <v>267</v>
      </c>
      <c r="E176" s="29" t="s">
        <v>93</v>
      </c>
      <c r="F176" s="26">
        <v>33.628999999999998</v>
      </c>
      <c r="G176" s="107">
        <v>9.4700000000000006</v>
      </c>
      <c r="H176" s="107">
        <v>8.109</v>
      </c>
      <c r="I176" s="107">
        <v>5.8049999999999997</v>
      </c>
      <c r="J176" s="107">
        <v>0.222</v>
      </c>
      <c r="K176" s="107">
        <v>2.327</v>
      </c>
      <c r="L176" s="107">
        <v>4.1369999999999996</v>
      </c>
      <c r="M176" s="107">
        <v>2.3690000000000002</v>
      </c>
      <c r="N176" s="107">
        <v>1.1890000000000001</v>
      </c>
      <c r="O176" s="78">
        <v>29.399000000000001</v>
      </c>
      <c r="P176" s="79">
        <v>8.0359999999999996</v>
      </c>
      <c r="Q176" s="79">
        <v>8.48</v>
      </c>
      <c r="R176" s="79">
        <v>4.4020000000000001</v>
      </c>
      <c r="S176" s="79">
        <v>0.16900000000000001</v>
      </c>
      <c r="T176" s="79">
        <v>0.17499999999999999</v>
      </c>
      <c r="U176" s="79">
        <v>2.101</v>
      </c>
      <c r="V176" s="79">
        <v>2.89</v>
      </c>
      <c r="W176" s="79">
        <v>2.0920000000000001</v>
      </c>
      <c r="X176" s="79">
        <v>1.05</v>
      </c>
      <c r="Y176" s="78">
        <v>21</v>
      </c>
      <c r="Z176" s="59"/>
    </row>
    <row r="177" spans="1:26" ht="20.25" x14ac:dyDescent="0.25">
      <c r="A177" s="89" t="s">
        <v>991</v>
      </c>
      <c r="B177" s="55" t="s">
        <v>301</v>
      </c>
      <c r="C177" s="29" t="s">
        <v>91</v>
      </c>
      <c r="D177" s="29" t="s">
        <v>267</v>
      </c>
      <c r="E177" s="29" t="s">
        <v>93</v>
      </c>
      <c r="F177" s="26">
        <v>5.924497444</v>
      </c>
      <c r="G177" s="108">
        <v>0.95542256400000003</v>
      </c>
      <c r="H177" s="108">
        <v>0.47038110799999999</v>
      </c>
      <c r="I177" s="108">
        <v>1.163448308</v>
      </c>
      <c r="J177" s="108">
        <v>6.0827156E-2</v>
      </c>
      <c r="K177" s="108">
        <v>0.68213274599999996</v>
      </c>
      <c r="L177" s="108">
        <v>0.59930766400000002</v>
      </c>
      <c r="M177" s="108">
        <v>0.86897885900000005</v>
      </c>
      <c r="N177" s="108">
        <v>1.1239990390000001</v>
      </c>
      <c r="O177" s="26" t="s">
        <v>96</v>
      </c>
      <c r="P177" s="27" t="s">
        <v>96</v>
      </c>
      <c r="Q177" s="27" t="s">
        <v>96</v>
      </c>
      <c r="R177" s="27" t="s">
        <v>96</v>
      </c>
      <c r="S177" s="27" t="s">
        <v>96</v>
      </c>
      <c r="T177" s="27" t="s">
        <v>96</v>
      </c>
      <c r="U177" s="27" t="s">
        <v>96</v>
      </c>
      <c r="V177" s="27" t="s">
        <v>96</v>
      </c>
      <c r="W177" s="27" t="s">
        <v>96</v>
      </c>
      <c r="X177" s="27" t="s">
        <v>96</v>
      </c>
      <c r="Y177" s="26" t="s">
        <v>96</v>
      </c>
      <c r="Z177" s="26" t="s">
        <v>96</v>
      </c>
    </row>
    <row r="178" spans="1:26" ht="60.75" x14ac:dyDescent="0.25">
      <c r="A178" s="89" t="s">
        <v>992</v>
      </c>
      <c r="B178" s="29" t="s">
        <v>342</v>
      </c>
      <c r="C178" s="29" t="s">
        <v>91</v>
      </c>
      <c r="D178" s="29" t="s">
        <v>267</v>
      </c>
      <c r="E178" s="29" t="s">
        <v>93</v>
      </c>
      <c r="F178" s="26">
        <v>3.025770928</v>
      </c>
      <c r="G178" s="87">
        <v>0.17688547600000001</v>
      </c>
      <c r="H178" s="87">
        <v>5.1147229000000002E-2</v>
      </c>
      <c r="I178" s="87">
        <v>2.3580167730000001</v>
      </c>
      <c r="J178" s="87">
        <v>3.61503E-3</v>
      </c>
      <c r="K178" s="87">
        <v>0.139003446</v>
      </c>
      <c r="L178" s="87">
        <v>9.4999385000000006E-2</v>
      </c>
      <c r="M178" s="87">
        <v>0.18046878799999999</v>
      </c>
      <c r="N178" s="87">
        <v>2.1634800999999999E-2</v>
      </c>
      <c r="O178" s="24" t="s">
        <v>96</v>
      </c>
      <c r="P178" s="66" t="s">
        <v>96</v>
      </c>
      <c r="Q178" s="66" t="s">
        <v>96</v>
      </c>
      <c r="R178" s="66" t="s">
        <v>96</v>
      </c>
      <c r="S178" s="66" t="s">
        <v>96</v>
      </c>
      <c r="T178" s="66" t="s">
        <v>96</v>
      </c>
      <c r="U178" s="66" t="s">
        <v>96</v>
      </c>
      <c r="V178" s="66" t="s">
        <v>96</v>
      </c>
      <c r="W178" s="66" t="s">
        <v>96</v>
      </c>
      <c r="X178" s="66" t="s">
        <v>96</v>
      </c>
      <c r="Y178" s="24" t="s">
        <v>96</v>
      </c>
      <c r="Z178" s="59"/>
    </row>
    <row r="179" spans="1:26" ht="40.5" x14ac:dyDescent="0.25">
      <c r="A179" s="89" t="s">
        <v>988</v>
      </c>
      <c r="B179" s="29" t="s">
        <v>343</v>
      </c>
      <c r="C179" s="29" t="s">
        <v>91</v>
      </c>
      <c r="D179" s="29" t="s">
        <v>267</v>
      </c>
      <c r="E179" s="29" t="s">
        <v>93</v>
      </c>
      <c r="F179" s="52">
        <v>25.636444000000001</v>
      </c>
      <c r="G179" s="96">
        <v>25.636133999999998</v>
      </c>
      <c r="H179" s="96">
        <v>0</v>
      </c>
      <c r="I179" s="96">
        <v>0</v>
      </c>
      <c r="J179" s="96">
        <v>0</v>
      </c>
      <c r="K179" s="96">
        <v>0</v>
      </c>
      <c r="L179" s="96">
        <v>0</v>
      </c>
      <c r="M179" s="96">
        <v>0</v>
      </c>
      <c r="N179" s="96">
        <v>3.1E-4</v>
      </c>
      <c r="O179" s="24" t="s">
        <v>96</v>
      </c>
      <c r="P179" s="66" t="s">
        <v>96</v>
      </c>
      <c r="Q179" s="66" t="s">
        <v>96</v>
      </c>
      <c r="R179" s="66" t="s">
        <v>96</v>
      </c>
      <c r="S179" s="66" t="s">
        <v>96</v>
      </c>
      <c r="T179" s="66" t="s">
        <v>96</v>
      </c>
      <c r="U179" s="66" t="s">
        <v>96</v>
      </c>
      <c r="V179" s="66" t="s">
        <v>96</v>
      </c>
      <c r="W179" s="66" t="s">
        <v>96</v>
      </c>
      <c r="X179" s="66" t="s">
        <v>96</v>
      </c>
      <c r="Y179" s="24" t="s">
        <v>96</v>
      </c>
      <c r="Z179" s="59"/>
    </row>
    <row r="180" spans="1:26" ht="40.5" x14ac:dyDescent="0.25">
      <c r="A180" s="89" t="s">
        <v>993</v>
      </c>
      <c r="B180" s="55" t="s">
        <v>335</v>
      </c>
      <c r="C180" s="29" t="s">
        <v>91</v>
      </c>
      <c r="D180" s="29" t="s">
        <v>267</v>
      </c>
      <c r="E180" s="29" t="s">
        <v>93</v>
      </c>
      <c r="F180" s="52">
        <v>0.45957900000000002</v>
      </c>
      <c r="G180" s="96">
        <v>0.45957900000000002</v>
      </c>
      <c r="H180" s="96">
        <v>0</v>
      </c>
      <c r="I180" s="96">
        <v>0</v>
      </c>
      <c r="J180" s="96">
        <v>0</v>
      </c>
      <c r="K180" s="96">
        <v>0</v>
      </c>
      <c r="L180" s="96">
        <v>0</v>
      </c>
      <c r="M180" s="96">
        <v>0</v>
      </c>
      <c r="N180" s="96">
        <v>0</v>
      </c>
      <c r="O180" s="24" t="s">
        <v>96</v>
      </c>
      <c r="P180" s="66" t="s">
        <v>96</v>
      </c>
      <c r="Q180" s="66" t="s">
        <v>96</v>
      </c>
      <c r="R180" s="66" t="s">
        <v>96</v>
      </c>
      <c r="S180" s="66" t="s">
        <v>96</v>
      </c>
      <c r="T180" s="66" t="s">
        <v>96</v>
      </c>
      <c r="U180" s="66" t="s">
        <v>96</v>
      </c>
      <c r="V180" s="66" t="s">
        <v>96</v>
      </c>
      <c r="W180" s="66" t="s">
        <v>96</v>
      </c>
      <c r="X180" s="66" t="s">
        <v>96</v>
      </c>
      <c r="Y180" s="24" t="s">
        <v>96</v>
      </c>
      <c r="Z180" s="59"/>
    </row>
    <row r="181" spans="1:26" ht="40.5" x14ac:dyDescent="0.25">
      <c r="A181" s="89" t="s">
        <v>994</v>
      </c>
      <c r="B181" s="55" t="s">
        <v>336</v>
      </c>
      <c r="C181" s="29" t="s">
        <v>91</v>
      </c>
      <c r="D181" s="29" t="s">
        <v>267</v>
      </c>
      <c r="E181" s="29" t="s">
        <v>93</v>
      </c>
      <c r="F181" s="52">
        <v>0.382073</v>
      </c>
      <c r="G181" s="96">
        <v>0.38176300000000002</v>
      </c>
      <c r="H181" s="96">
        <v>0</v>
      </c>
      <c r="I181" s="96">
        <v>0</v>
      </c>
      <c r="J181" s="96">
        <v>0</v>
      </c>
      <c r="K181" s="96">
        <v>0</v>
      </c>
      <c r="L181" s="96">
        <v>0</v>
      </c>
      <c r="M181" s="96">
        <v>0</v>
      </c>
      <c r="N181" s="96">
        <v>3.1E-4</v>
      </c>
      <c r="O181" s="24" t="s">
        <v>96</v>
      </c>
      <c r="P181" s="66" t="s">
        <v>96</v>
      </c>
      <c r="Q181" s="66" t="s">
        <v>96</v>
      </c>
      <c r="R181" s="66" t="s">
        <v>96</v>
      </c>
      <c r="S181" s="66" t="s">
        <v>96</v>
      </c>
      <c r="T181" s="66" t="s">
        <v>96</v>
      </c>
      <c r="U181" s="66" t="s">
        <v>96</v>
      </c>
      <c r="V181" s="66" t="s">
        <v>96</v>
      </c>
      <c r="W181" s="66" t="s">
        <v>96</v>
      </c>
      <c r="X181" s="66" t="s">
        <v>96</v>
      </c>
      <c r="Y181" s="24" t="s">
        <v>96</v>
      </c>
      <c r="Z181" s="59"/>
    </row>
    <row r="182" spans="1:26" ht="20.25" x14ac:dyDescent="0.25">
      <c r="A182" s="89" t="s">
        <v>995</v>
      </c>
      <c r="B182" s="55" t="s">
        <v>337</v>
      </c>
      <c r="C182" s="29" t="s">
        <v>91</v>
      </c>
      <c r="D182" s="29" t="s">
        <v>267</v>
      </c>
      <c r="E182" s="29" t="s">
        <v>93</v>
      </c>
      <c r="F182" s="52">
        <v>0</v>
      </c>
      <c r="G182" s="96">
        <v>0</v>
      </c>
      <c r="H182" s="96">
        <v>0</v>
      </c>
      <c r="I182" s="96">
        <v>0</v>
      </c>
      <c r="J182" s="96">
        <v>0</v>
      </c>
      <c r="K182" s="96">
        <v>0</v>
      </c>
      <c r="L182" s="96">
        <v>0</v>
      </c>
      <c r="M182" s="96">
        <v>0</v>
      </c>
      <c r="N182" s="96">
        <v>0</v>
      </c>
      <c r="O182" s="24" t="s">
        <v>96</v>
      </c>
      <c r="P182" s="66" t="s">
        <v>96</v>
      </c>
      <c r="Q182" s="66" t="s">
        <v>96</v>
      </c>
      <c r="R182" s="66" t="s">
        <v>96</v>
      </c>
      <c r="S182" s="66" t="s">
        <v>96</v>
      </c>
      <c r="T182" s="66" t="s">
        <v>96</v>
      </c>
      <c r="U182" s="66" t="s">
        <v>96</v>
      </c>
      <c r="V182" s="66" t="s">
        <v>96</v>
      </c>
      <c r="W182" s="66" t="s">
        <v>96</v>
      </c>
      <c r="X182" s="66" t="s">
        <v>96</v>
      </c>
      <c r="Y182" s="24" t="s">
        <v>96</v>
      </c>
      <c r="Z182" s="59"/>
    </row>
    <row r="183" spans="1:26" ht="20.25" x14ac:dyDescent="0.25">
      <c r="A183" s="89" t="s">
        <v>996</v>
      </c>
      <c r="B183" s="55" t="s">
        <v>338</v>
      </c>
      <c r="C183" s="29" t="s">
        <v>91</v>
      </c>
      <c r="D183" s="29" t="s">
        <v>267</v>
      </c>
      <c r="E183" s="29" t="s">
        <v>93</v>
      </c>
      <c r="F183" s="52">
        <v>24.79</v>
      </c>
      <c r="G183" s="96">
        <v>24.79</v>
      </c>
      <c r="H183" s="96">
        <v>0</v>
      </c>
      <c r="I183" s="96">
        <v>0</v>
      </c>
      <c r="J183" s="96">
        <v>0</v>
      </c>
      <c r="K183" s="96">
        <v>0</v>
      </c>
      <c r="L183" s="96">
        <v>0</v>
      </c>
      <c r="M183" s="96">
        <v>0</v>
      </c>
      <c r="N183" s="96">
        <v>0</v>
      </c>
      <c r="O183" s="24" t="s">
        <v>96</v>
      </c>
      <c r="P183" s="66" t="s">
        <v>96</v>
      </c>
      <c r="Q183" s="66" t="s">
        <v>96</v>
      </c>
      <c r="R183" s="66" t="s">
        <v>96</v>
      </c>
      <c r="S183" s="66" t="s">
        <v>96</v>
      </c>
      <c r="T183" s="66" t="s">
        <v>96</v>
      </c>
      <c r="U183" s="66" t="s">
        <v>96</v>
      </c>
      <c r="V183" s="66" t="s">
        <v>96</v>
      </c>
      <c r="W183" s="66" t="s">
        <v>96</v>
      </c>
      <c r="X183" s="66" t="s">
        <v>96</v>
      </c>
      <c r="Y183" s="24" t="s">
        <v>96</v>
      </c>
      <c r="Z183" s="59"/>
    </row>
    <row r="184" spans="1:26" ht="40.5" x14ac:dyDescent="0.25">
      <c r="A184" s="89" t="s">
        <v>997</v>
      </c>
      <c r="B184" s="29" t="s">
        <v>344</v>
      </c>
      <c r="C184" s="29" t="s">
        <v>91</v>
      </c>
      <c r="D184" s="29" t="s">
        <v>267</v>
      </c>
      <c r="E184" s="29" t="s">
        <v>93</v>
      </c>
      <c r="F184" s="97">
        <v>7.4643050830000011</v>
      </c>
      <c r="G184" s="98">
        <v>7.3981918990000013</v>
      </c>
      <c r="H184" s="98">
        <v>0</v>
      </c>
      <c r="I184" s="98">
        <v>6.6113184000000005E-2</v>
      </c>
      <c r="J184" s="98">
        <v>0</v>
      </c>
      <c r="K184" s="98">
        <v>0</v>
      </c>
      <c r="L184" s="98">
        <v>0</v>
      </c>
      <c r="M184" s="98">
        <v>0</v>
      </c>
      <c r="N184" s="98">
        <v>0</v>
      </c>
      <c r="O184" s="24" t="s">
        <v>96</v>
      </c>
      <c r="P184" s="66" t="s">
        <v>96</v>
      </c>
      <c r="Q184" s="66" t="s">
        <v>96</v>
      </c>
      <c r="R184" s="66" t="s">
        <v>96</v>
      </c>
      <c r="S184" s="66" t="s">
        <v>96</v>
      </c>
      <c r="T184" s="66" t="s">
        <v>96</v>
      </c>
      <c r="U184" s="66" t="s">
        <v>96</v>
      </c>
      <c r="V184" s="66" t="s">
        <v>96</v>
      </c>
      <c r="W184" s="66" t="s">
        <v>96</v>
      </c>
      <c r="X184" s="66" t="s">
        <v>96</v>
      </c>
      <c r="Y184" s="24" t="s">
        <v>96</v>
      </c>
      <c r="Z184" s="59"/>
    </row>
    <row r="185" spans="1:26" ht="40.5" x14ac:dyDescent="0.25">
      <c r="A185" s="89" t="s">
        <v>998</v>
      </c>
      <c r="B185" s="29" t="s">
        <v>345</v>
      </c>
      <c r="C185" s="29" t="s">
        <v>91</v>
      </c>
      <c r="D185" s="29" t="s">
        <v>267</v>
      </c>
      <c r="E185" s="29" t="s">
        <v>93</v>
      </c>
      <c r="F185" s="97">
        <v>41.069307999999999</v>
      </c>
      <c r="G185" s="98">
        <v>21.836174</v>
      </c>
      <c r="H185" s="98">
        <v>4.2425439999999996</v>
      </c>
      <c r="I185" s="98">
        <v>2.0998079999999999</v>
      </c>
      <c r="J185" s="98">
        <v>0.837974</v>
      </c>
      <c r="K185" s="98">
        <v>5.6289800000000003</v>
      </c>
      <c r="L185" s="98">
        <v>0.53256300000000001</v>
      </c>
      <c r="M185" s="98">
        <v>4.4796269999999998</v>
      </c>
      <c r="N185" s="98">
        <v>1.4116379999999999</v>
      </c>
      <c r="O185" s="24" t="s">
        <v>96</v>
      </c>
      <c r="P185" s="66" t="s">
        <v>96</v>
      </c>
      <c r="Q185" s="66" t="s">
        <v>96</v>
      </c>
      <c r="R185" s="66" t="s">
        <v>96</v>
      </c>
      <c r="S185" s="66" t="s">
        <v>96</v>
      </c>
      <c r="T185" s="66" t="s">
        <v>96</v>
      </c>
      <c r="U185" s="66" t="s">
        <v>96</v>
      </c>
      <c r="V185" s="66" t="s">
        <v>96</v>
      </c>
      <c r="W185" s="66" t="s">
        <v>96</v>
      </c>
      <c r="X185" s="66" t="s">
        <v>96</v>
      </c>
      <c r="Y185" s="24" t="s">
        <v>96</v>
      </c>
      <c r="Z185" s="59"/>
    </row>
    <row r="186" spans="1:26" ht="40.5" x14ac:dyDescent="0.25">
      <c r="A186" s="89" t="s">
        <v>372</v>
      </c>
      <c r="B186" s="55" t="s">
        <v>335</v>
      </c>
      <c r="C186" s="29" t="s">
        <v>91</v>
      </c>
      <c r="D186" s="29" t="s">
        <v>267</v>
      </c>
      <c r="E186" s="29" t="s">
        <v>93</v>
      </c>
      <c r="F186" s="97">
        <v>6.4230320000000001</v>
      </c>
      <c r="G186" s="98">
        <v>4.9853379999999996</v>
      </c>
      <c r="H186" s="98">
        <v>0.1236</v>
      </c>
      <c r="I186" s="98">
        <v>4.0178999999999999E-2</v>
      </c>
      <c r="J186" s="98">
        <v>2.8519999999999999E-3</v>
      </c>
      <c r="K186" s="98">
        <v>7.1603E-2</v>
      </c>
      <c r="L186" s="98">
        <v>1.518E-3</v>
      </c>
      <c r="M186" s="98">
        <v>1.1979420000000001</v>
      </c>
      <c r="N186" s="98">
        <v>0</v>
      </c>
      <c r="O186" s="24" t="s">
        <v>96</v>
      </c>
      <c r="P186" s="66" t="s">
        <v>96</v>
      </c>
      <c r="Q186" s="66" t="s">
        <v>96</v>
      </c>
      <c r="R186" s="66" t="s">
        <v>96</v>
      </c>
      <c r="S186" s="66" t="s">
        <v>96</v>
      </c>
      <c r="T186" s="66" t="s">
        <v>96</v>
      </c>
      <c r="U186" s="66" t="s">
        <v>96</v>
      </c>
      <c r="V186" s="66" t="s">
        <v>96</v>
      </c>
      <c r="W186" s="66" t="s">
        <v>96</v>
      </c>
      <c r="X186" s="66" t="s">
        <v>96</v>
      </c>
      <c r="Y186" s="24" t="s">
        <v>96</v>
      </c>
      <c r="Z186" s="59"/>
    </row>
    <row r="187" spans="1:26" ht="40.5" x14ac:dyDescent="0.25">
      <c r="A187" s="89" t="s">
        <v>373</v>
      </c>
      <c r="B187" s="55" t="s">
        <v>336</v>
      </c>
      <c r="C187" s="29" t="s">
        <v>91</v>
      </c>
      <c r="D187" s="29" t="s">
        <v>267</v>
      </c>
      <c r="E187" s="29" t="s">
        <v>93</v>
      </c>
      <c r="F187" s="97">
        <v>13.734088</v>
      </c>
      <c r="G187" s="98">
        <v>4.484521</v>
      </c>
      <c r="H187" s="98">
        <v>2.9020579999999998</v>
      </c>
      <c r="I187" s="98">
        <v>1.422523</v>
      </c>
      <c r="J187" s="98">
        <v>5.7818000000000001E-2</v>
      </c>
      <c r="K187" s="98">
        <v>2.7151350000000001</v>
      </c>
      <c r="L187" s="98">
        <v>0.26992899999999997</v>
      </c>
      <c r="M187" s="98">
        <v>1.303634</v>
      </c>
      <c r="N187" s="98">
        <v>0.57847000000000004</v>
      </c>
      <c r="O187" s="24" t="s">
        <v>96</v>
      </c>
      <c r="P187" s="66" t="s">
        <v>96</v>
      </c>
      <c r="Q187" s="66" t="s">
        <v>96</v>
      </c>
      <c r="R187" s="66" t="s">
        <v>96</v>
      </c>
      <c r="S187" s="66" t="s">
        <v>96</v>
      </c>
      <c r="T187" s="66" t="s">
        <v>96</v>
      </c>
      <c r="U187" s="66" t="s">
        <v>96</v>
      </c>
      <c r="V187" s="66" t="s">
        <v>96</v>
      </c>
      <c r="W187" s="66" t="s">
        <v>96</v>
      </c>
      <c r="X187" s="66" t="s">
        <v>96</v>
      </c>
      <c r="Y187" s="24" t="s">
        <v>96</v>
      </c>
      <c r="Z187" s="59"/>
    </row>
    <row r="188" spans="1:26" ht="20.25" x14ac:dyDescent="0.25">
      <c r="A188" s="89" t="s">
        <v>999</v>
      </c>
      <c r="B188" s="55" t="s">
        <v>337</v>
      </c>
      <c r="C188" s="29" t="s">
        <v>91</v>
      </c>
      <c r="D188" s="29" t="s">
        <v>267</v>
      </c>
      <c r="E188" s="29" t="s">
        <v>93</v>
      </c>
      <c r="F188" s="97">
        <v>2.276751</v>
      </c>
      <c r="G188" s="98">
        <v>2.27617</v>
      </c>
      <c r="H188" s="98">
        <v>0</v>
      </c>
      <c r="I188" s="98">
        <v>0</v>
      </c>
      <c r="J188" s="98">
        <v>5.3000000000000001E-5</v>
      </c>
      <c r="K188" s="98">
        <v>7.7999999999999999E-5</v>
      </c>
      <c r="L188" s="98">
        <v>0</v>
      </c>
      <c r="M188" s="98">
        <v>4.4999999999999999E-4</v>
      </c>
      <c r="N188" s="98">
        <v>0</v>
      </c>
      <c r="O188" s="24" t="s">
        <v>96</v>
      </c>
      <c r="P188" s="66" t="s">
        <v>96</v>
      </c>
      <c r="Q188" s="66" t="s">
        <v>96</v>
      </c>
      <c r="R188" s="66" t="s">
        <v>96</v>
      </c>
      <c r="S188" s="66" t="s">
        <v>96</v>
      </c>
      <c r="T188" s="66" t="s">
        <v>96</v>
      </c>
      <c r="U188" s="66" t="s">
        <v>96</v>
      </c>
      <c r="V188" s="66" t="s">
        <v>96</v>
      </c>
      <c r="W188" s="66" t="s">
        <v>96</v>
      </c>
      <c r="X188" s="66" t="s">
        <v>96</v>
      </c>
      <c r="Y188" s="24" t="s">
        <v>96</v>
      </c>
      <c r="Z188" s="59"/>
    </row>
    <row r="189" spans="1:26" ht="20.25" x14ac:dyDescent="0.25">
      <c r="A189" s="89" t="s">
        <v>1000</v>
      </c>
      <c r="B189" s="55" t="s">
        <v>338</v>
      </c>
      <c r="C189" s="29" t="s">
        <v>91</v>
      </c>
      <c r="D189" s="29" t="s">
        <v>267</v>
      </c>
      <c r="E189" s="29" t="s">
        <v>93</v>
      </c>
      <c r="F189" s="97">
        <v>18.635437</v>
      </c>
      <c r="G189" s="98">
        <v>10.090145</v>
      </c>
      <c r="H189" s="98">
        <v>1.2168859999999999</v>
      </c>
      <c r="I189" s="98">
        <v>0.63710599999999995</v>
      </c>
      <c r="J189" s="98">
        <v>0.77725100000000003</v>
      </c>
      <c r="K189" s="98">
        <v>2.8421639999999999</v>
      </c>
      <c r="L189" s="98">
        <v>0.26111600000000001</v>
      </c>
      <c r="M189" s="98">
        <v>1.9776009999999999</v>
      </c>
      <c r="N189" s="98">
        <v>0.83316800000000002</v>
      </c>
      <c r="O189" s="24" t="s">
        <v>96</v>
      </c>
      <c r="P189" s="66" t="s">
        <v>96</v>
      </c>
      <c r="Q189" s="66" t="s">
        <v>96</v>
      </c>
      <c r="R189" s="66" t="s">
        <v>96</v>
      </c>
      <c r="S189" s="66" t="s">
        <v>96</v>
      </c>
      <c r="T189" s="66" t="s">
        <v>96</v>
      </c>
      <c r="U189" s="66" t="s">
        <v>96</v>
      </c>
      <c r="V189" s="66" t="s">
        <v>96</v>
      </c>
      <c r="W189" s="66" t="s">
        <v>96</v>
      </c>
      <c r="X189" s="66" t="s">
        <v>96</v>
      </c>
      <c r="Y189" s="24" t="s">
        <v>96</v>
      </c>
      <c r="Z189" s="59"/>
    </row>
    <row r="190" spans="1:26" ht="40.5" x14ac:dyDescent="0.25">
      <c r="A190" s="89" t="s">
        <v>1001</v>
      </c>
      <c r="B190" s="29" t="s">
        <v>346</v>
      </c>
      <c r="C190" s="29" t="s">
        <v>91</v>
      </c>
      <c r="D190" s="29" t="s">
        <v>267</v>
      </c>
      <c r="E190" s="29" t="s">
        <v>93</v>
      </c>
      <c r="F190" s="97">
        <v>18.797920518140014</v>
      </c>
      <c r="G190" s="98">
        <v>9.2445307560000014</v>
      </c>
      <c r="H190" s="98">
        <v>1.8197646291399996</v>
      </c>
      <c r="I190" s="98">
        <v>1.1505339110000001</v>
      </c>
      <c r="J190" s="98">
        <v>0.234249238</v>
      </c>
      <c r="K190" s="98">
        <v>3.0249623439999995</v>
      </c>
      <c r="L190" s="98">
        <v>0.2863649969999999</v>
      </c>
      <c r="M190" s="98">
        <v>2.4369109750000009</v>
      </c>
      <c r="N190" s="98">
        <v>0.60060366799999987</v>
      </c>
      <c r="O190" s="24" t="s">
        <v>96</v>
      </c>
      <c r="P190" s="66" t="s">
        <v>96</v>
      </c>
      <c r="Q190" s="66" t="s">
        <v>96</v>
      </c>
      <c r="R190" s="66" t="s">
        <v>96</v>
      </c>
      <c r="S190" s="66" t="s">
        <v>96</v>
      </c>
      <c r="T190" s="66" t="s">
        <v>96</v>
      </c>
      <c r="U190" s="66" t="s">
        <v>96</v>
      </c>
      <c r="V190" s="66" t="s">
        <v>96</v>
      </c>
      <c r="W190" s="66" t="s">
        <v>96</v>
      </c>
      <c r="X190" s="66" t="s">
        <v>96</v>
      </c>
      <c r="Y190" s="24" t="s">
        <v>96</v>
      </c>
      <c r="Z190" s="59"/>
    </row>
    <row r="191" spans="1:26" ht="60.75" x14ac:dyDescent="0.25">
      <c r="A191" s="89" t="s">
        <v>374</v>
      </c>
      <c r="B191" s="29" t="s">
        <v>347</v>
      </c>
      <c r="C191" s="29" t="s">
        <v>91</v>
      </c>
      <c r="D191" s="29" t="s">
        <v>267</v>
      </c>
      <c r="E191" s="29" t="s">
        <v>93</v>
      </c>
      <c r="F191" s="71">
        <f t="shared" ref="F191:O191" si="8">F165+F167</f>
        <v>10944.473644444</v>
      </c>
      <c r="G191" s="109">
        <f t="shared" si="8"/>
        <v>9971.3082205640003</v>
      </c>
      <c r="H191" s="109">
        <f t="shared" si="8"/>
        <v>138.79367110800001</v>
      </c>
      <c r="I191" s="109">
        <f t="shared" si="8"/>
        <v>98.403070307999997</v>
      </c>
      <c r="J191" s="109">
        <f t="shared" si="8"/>
        <v>6.2009661559999998</v>
      </c>
      <c r="K191" s="109">
        <f t="shared" si="8"/>
        <v>283.601524746</v>
      </c>
      <c r="L191" s="109">
        <f t="shared" si="8"/>
        <v>201.95953466399999</v>
      </c>
      <c r="M191" s="109">
        <f t="shared" si="8"/>
        <v>48.660812859000004</v>
      </c>
      <c r="N191" s="109">
        <f t="shared" si="8"/>
        <v>194.74484403899999</v>
      </c>
      <c r="O191" s="26">
        <f t="shared" si="8"/>
        <v>10812.15195243537</v>
      </c>
      <c r="P191" s="27" t="s">
        <v>96</v>
      </c>
      <c r="Q191" s="27" t="s">
        <v>96</v>
      </c>
      <c r="R191" s="27" t="s">
        <v>96</v>
      </c>
      <c r="S191" s="27" t="s">
        <v>96</v>
      </c>
      <c r="T191" s="27" t="s">
        <v>96</v>
      </c>
      <c r="U191" s="27" t="s">
        <v>96</v>
      </c>
      <c r="V191" s="27" t="s">
        <v>96</v>
      </c>
      <c r="W191" s="27" t="s">
        <v>96</v>
      </c>
      <c r="X191" s="27" t="s">
        <v>96</v>
      </c>
      <c r="Y191" s="26">
        <v>11429</v>
      </c>
      <c r="Z191" s="59"/>
    </row>
    <row r="192" spans="1:26" ht="40.5" x14ac:dyDescent="0.25">
      <c r="A192" s="89" t="s">
        <v>1002</v>
      </c>
      <c r="B192" s="29" t="s">
        <v>272</v>
      </c>
      <c r="C192" s="29" t="s">
        <v>91</v>
      </c>
      <c r="D192" s="29" t="s">
        <v>273</v>
      </c>
      <c r="E192" s="29" t="s">
        <v>106</v>
      </c>
      <c r="F192" s="26">
        <f>(F191/Справочно!E$5)*1000000</f>
        <v>93.358664229460416</v>
      </c>
      <c r="G192" s="27">
        <f>(G191/Справочно!F$5)*1000000</f>
        <v>308.38004906663258</v>
      </c>
      <c r="H192" s="27">
        <f>(H191/Справочно!G$5)*1000000</f>
        <v>12.217260176306274</v>
      </c>
      <c r="I192" s="27">
        <f>(I191/Справочно!H$5)*1000000</f>
        <v>7.4549892783325822</v>
      </c>
      <c r="J192" s="27">
        <f>(J191/Справочно!I$5)*1000000</f>
        <v>0.86842415181834387</v>
      </c>
      <c r="K192" s="27">
        <f>(K191/Справочно!J$5)*1000000</f>
        <v>11.983608436347373</v>
      </c>
      <c r="L192" s="27">
        <f>(L191/Справочно!K$5)*1000000</f>
        <v>20.966895739285665</v>
      </c>
      <c r="M192" s="27">
        <f>(M191/Справочно!L$5)*1000000</f>
        <v>3.234952543786306</v>
      </c>
      <c r="N192" s="27">
        <f>(N191/Справочно!M$5)*1000000</f>
        <v>40.111711042824993</v>
      </c>
      <c r="O192" s="26">
        <f>O191*1000000/Справочно!N$5</f>
        <v>91.994637026573713</v>
      </c>
      <c r="P192" s="27" t="s">
        <v>96</v>
      </c>
      <c r="Q192" s="27" t="s">
        <v>96</v>
      </c>
      <c r="R192" s="27" t="s">
        <v>96</v>
      </c>
      <c r="S192" s="27" t="s">
        <v>96</v>
      </c>
      <c r="T192" s="27" t="s">
        <v>96</v>
      </c>
      <c r="U192" s="27" t="s">
        <v>96</v>
      </c>
      <c r="V192" s="27" t="s">
        <v>96</v>
      </c>
      <c r="W192" s="27" t="s">
        <v>96</v>
      </c>
      <c r="X192" s="27" t="s">
        <v>96</v>
      </c>
      <c r="Y192" s="26">
        <f>Y191*1000000/Справочно!X$5</f>
        <v>96.930426521949116</v>
      </c>
      <c r="Z192" s="59"/>
    </row>
    <row r="193" spans="1:26" ht="40.5" x14ac:dyDescent="0.25">
      <c r="A193" s="89" t="s">
        <v>377</v>
      </c>
      <c r="B193" s="29" t="s">
        <v>274</v>
      </c>
      <c r="C193" s="29" t="s">
        <v>91</v>
      </c>
      <c r="D193" s="29" t="s">
        <v>158</v>
      </c>
      <c r="E193" s="29" t="s">
        <v>106</v>
      </c>
      <c r="F193" s="83">
        <f>F191/Справочно!E$14*100</f>
        <v>12.704121515564895</v>
      </c>
      <c r="G193" s="66" t="s">
        <v>96</v>
      </c>
      <c r="H193" s="66" t="s">
        <v>96</v>
      </c>
      <c r="I193" s="66" t="s">
        <v>96</v>
      </c>
      <c r="J193" s="66" t="s">
        <v>96</v>
      </c>
      <c r="K193" s="66" t="s">
        <v>96</v>
      </c>
      <c r="L193" s="66" t="s">
        <v>96</v>
      </c>
      <c r="M193" s="66" t="s">
        <v>96</v>
      </c>
      <c r="N193" s="66" t="s">
        <v>96</v>
      </c>
      <c r="O193" s="83">
        <f>O191/Справочно!N$14*100</f>
        <v>13.515189940544211</v>
      </c>
      <c r="P193" s="84" t="s">
        <v>96</v>
      </c>
      <c r="Q193" s="84" t="s">
        <v>96</v>
      </c>
      <c r="R193" s="84" t="s">
        <v>96</v>
      </c>
      <c r="S193" s="84" t="s">
        <v>96</v>
      </c>
      <c r="T193" s="84" t="s">
        <v>96</v>
      </c>
      <c r="U193" s="84" t="s">
        <v>96</v>
      </c>
      <c r="V193" s="84" t="s">
        <v>96</v>
      </c>
      <c r="W193" s="84" t="s">
        <v>96</v>
      </c>
      <c r="X193" s="84" t="s">
        <v>96</v>
      </c>
      <c r="Y193" s="83">
        <f>Y191/Справочно!X$14*100</f>
        <v>13.731332524359329</v>
      </c>
      <c r="Z193" s="59"/>
    </row>
    <row r="194" spans="1:26" ht="40.5" x14ac:dyDescent="0.25">
      <c r="A194" s="89" t="s">
        <v>1003</v>
      </c>
      <c r="B194" s="29" t="s">
        <v>349</v>
      </c>
      <c r="C194" s="29" t="s">
        <v>194</v>
      </c>
      <c r="D194" s="29" t="s">
        <v>267</v>
      </c>
      <c r="E194" s="29" t="s">
        <v>93</v>
      </c>
      <c r="F194" s="26">
        <v>7210.2820000000002</v>
      </c>
      <c r="G194" s="31">
        <v>2424.6750000000002</v>
      </c>
      <c r="H194" s="31">
        <v>883.90700000000004</v>
      </c>
      <c r="I194" s="31">
        <v>552.05700000000002</v>
      </c>
      <c r="J194" s="31">
        <v>169.714</v>
      </c>
      <c r="K194" s="31">
        <v>1253.1590000000001</v>
      </c>
      <c r="L194" s="31">
        <v>701.83799999999997</v>
      </c>
      <c r="M194" s="31">
        <v>872.21799999999996</v>
      </c>
      <c r="N194" s="31">
        <v>352.71300000000002</v>
      </c>
      <c r="O194" s="26">
        <v>5861.3509999999997</v>
      </c>
      <c r="P194" s="27">
        <v>1988.2929999999999</v>
      </c>
      <c r="Q194" s="27">
        <v>697.74099999999999</v>
      </c>
      <c r="R194" s="27">
        <v>434.738</v>
      </c>
      <c r="S194" s="27">
        <v>10.308</v>
      </c>
      <c r="T194" s="27">
        <v>133.732</v>
      </c>
      <c r="U194" s="27">
        <v>991.92700000000002</v>
      </c>
      <c r="V194" s="27">
        <v>605.447</v>
      </c>
      <c r="W194" s="27">
        <v>717.601</v>
      </c>
      <c r="X194" s="27">
        <v>281.56400000000002</v>
      </c>
      <c r="Y194" s="26">
        <v>8629.7219999999998</v>
      </c>
      <c r="Z194" s="59"/>
    </row>
    <row r="195" spans="1:26" ht="40.5" x14ac:dyDescent="0.25">
      <c r="A195" s="89" t="s">
        <v>1004</v>
      </c>
      <c r="B195" s="29" t="s">
        <v>350</v>
      </c>
      <c r="C195" s="29" t="s">
        <v>194</v>
      </c>
      <c r="D195" s="29" t="s">
        <v>267</v>
      </c>
      <c r="E195" s="29" t="s">
        <v>93</v>
      </c>
      <c r="F195" s="26">
        <f>F196+F201+F202</f>
        <v>426.00298899999996</v>
      </c>
      <c r="G195" s="27">
        <f t="shared" ref="G195:N195" si="9">G196+G201+G202</f>
        <v>152.55317300000002</v>
      </c>
      <c r="H195" s="27">
        <f t="shared" si="9"/>
        <v>85.263937999999996</v>
      </c>
      <c r="I195" s="27">
        <f t="shared" si="9"/>
        <v>39.661944000000005</v>
      </c>
      <c r="J195" s="27">
        <f t="shared" si="9"/>
        <v>8.6015879999999996</v>
      </c>
      <c r="K195" s="27">
        <f t="shared" si="9"/>
        <v>50.270338000000002</v>
      </c>
      <c r="L195" s="27">
        <f t="shared" si="9"/>
        <v>32.389548000000005</v>
      </c>
      <c r="M195" s="27">
        <f t="shared" si="9"/>
        <v>41.712069</v>
      </c>
      <c r="N195" s="27">
        <f t="shared" si="9"/>
        <v>15.550390999999999</v>
      </c>
      <c r="O195" s="26">
        <f>SUM(O196:O202)</f>
        <v>349.58500000000004</v>
      </c>
      <c r="P195" s="27" t="s">
        <v>96</v>
      </c>
      <c r="Q195" s="27" t="s">
        <v>96</v>
      </c>
      <c r="R195" s="27" t="s">
        <v>96</v>
      </c>
      <c r="S195" s="27" t="s">
        <v>96</v>
      </c>
      <c r="T195" s="27" t="s">
        <v>96</v>
      </c>
      <c r="U195" s="27" t="s">
        <v>96</v>
      </c>
      <c r="V195" s="27" t="s">
        <v>96</v>
      </c>
      <c r="W195" s="27" t="s">
        <v>96</v>
      </c>
      <c r="X195" s="27" t="s">
        <v>96</v>
      </c>
      <c r="Y195" s="26">
        <v>379</v>
      </c>
      <c r="Z195" s="59"/>
    </row>
    <row r="196" spans="1:26" ht="20.25" x14ac:dyDescent="0.25">
      <c r="A196" s="89" t="s">
        <v>1005</v>
      </c>
      <c r="B196" s="55" t="s">
        <v>16</v>
      </c>
      <c r="C196" s="29" t="s">
        <v>194</v>
      </c>
      <c r="D196" s="29" t="s">
        <v>267</v>
      </c>
      <c r="E196" s="29" t="s">
        <v>93</v>
      </c>
      <c r="F196" s="78">
        <v>170.970282</v>
      </c>
      <c r="G196" s="81">
        <v>94.116916000000003</v>
      </c>
      <c r="H196" s="81">
        <v>26.807136</v>
      </c>
      <c r="I196" s="81">
        <v>7.728669</v>
      </c>
      <c r="J196" s="81">
        <v>1.281836</v>
      </c>
      <c r="K196" s="81">
        <v>19.901541000000002</v>
      </c>
      <c r="L196" s="81">
        <v>2.615164</v>
      </c>
      <c r="M196" s="81">
        <v>13.501649</v>
      </c>
      <c r="N196" s="81">
        <v>5.0173709999999998</v>
      </c>
      <c r="O196" s="78">
        <v>117.532</v>
      </c>
      <c r="P196" s="79">
        <v>55.747</v>
      </c>
      <c r="Q196" s="79">
        <v>15.776999999999999</v>
      </c>
      <c r="R196" s="79">
        <v>4.71</v>
      </c>
      <c r="S196" s="79">
        <v>7.0999999999999994E-2</v>
      </c>
      <c r="T196" s="79">
        <v>5.9509999999999996</v>
      </c>
      <c r="U196" s="79">
        <v>18.527000000000001</v>
      </c>
      <c r="V196" s="79">
        <v>2.21</v>
      </c>
      <c r="W196" s="79">
        <v>11.125</v>
      </c>
      <c r="X196" s="79">
        <v>3.4140000000000001</v>
      </c>
      <c r="Y196" s="78">
        <v>105</v>
      </c>
      <c r="Z196" s="59"/>
    </row>
    <row r="197" spans="1:26" ht="40.5" x14ac:dyDescent="0.25">
      <c r="A197" s="89" t="s">
        <v>1006</v>
      </c>
      <c r="B197" s="55" t="s">
        <v>335</v>
      </c>
      <c r="C197" s="29" t="s">
        <v>194</v>
      </c>
      <c r="D197" s="29" t="s">
        <v>267</v>
      </c>
      <c r="E197" s="29" t="s">
        <v>93</v>
      </c>
      <c r="F197" s="78">
        <v>23.953883999999999</v>
      </c>
      <c r="G197" s="81">
        <v>18.164300000000001</v>
      </c>
      <c r="H197" s="81">
        <v>0.31900600000000001</v>
      </c>
      <c r="I197" s="81">
        <v>0.53438799999999997</v>
      </c>
      <c r="J197" s="81">
        <v>1.5753E-2</v>
      </c>
      <c r="K197" s="81">
        <v>0.54650299999999996</v>
      </c>
      <c r="L197" s="81">
        <v>3.7959999999999999E-3</v>
      </c>
      <c r="M197" s="81">
        <v>4.3701379999999999</v>
      </c>
      <c r="N197" s="81">
        <v>0</v>
      </c>
      <c r="O197" s="24" t="s">
        <v>96</v>
      </c>
      <c r="P197" s="66" t="s">
        <v>96</v>
      </c>
      <c r="Q197" s="66" t="s">
        <v>96</v>
      </c>
      <c r="R197" s="66" t="s">
        <v>96</v>
      </c>
      <c r="S197" s="66" t="s">
        <v>96</v>
      </c>
      <c r="T197" s="66" t="s">
        <v>96</v>
      </c>
      <c r="U197" s="66" t="s">
        <v>96</v>
      </c>
      <c r="V197" s="66" t="s">
        <v>96</v>
      </c>
      <c r="W197" s="66" t="s">
        <v>96</v>
      </c>
      <c r="X197" s="66" t="s">
        <v>96</v>
      </c>
      <c r="Y197" s="24" t="s">
        <v>96</v>
      </c>
      <c r="Z197" s="59"/>
    </row>
    <row r="198" spans="1:26" ht="40.5" x14ac:dyDescent="0.25">
      <c r="A198" s="89" t="s">
        <v>1007</v>
      </c>
      <c r="B198" s="55" t="s">
        <v>336</v>
      </c>
      <c r="C198" s="29" t="s">
        <v>194</v>
      </c>
      <c r="D198" s="29" t="s">
        <v>267</v>
      </c>
      <c r="E198" s="29" t="s">
        <v>93</v>
      </c>
      <c r="F198" s="78">
        <v>82.165923000000006</v>
      </c>
      <c r="G198" s="81">
        <v>26.172547999999999</v>
      </c>
      <c r="H198" s="81">
        <v>24.837876999999999</v>
      </c>
      <c r="I198" s="81">
        <v>5.461544</v>
      </c>
      <c r="J198" s="81">
        <v>0.39241700000000002</v>
      </c>
      <c r="K198" s="81">
        <v>14.609722</v>
      </c>
      <c r="L198" s="81">
        <v>2.1455739999999999</v>
      </c>
      <c r="M198" s="81">
        <v>4.7493270000000001</v>
      </c>
      <c r="N198" s="81">
        <v>3.7969140000000001</v>
      </c>
      <c r="O198" s="24" t="s">
        <v>96</v>
      </c>
      <c r="P198" s="66" t="s">
        <v>96</v>
      </c>
      <c r="Q198" s="66" t="s">
        <v>96</v>
      </c>
      <c r="R198" s="66" t="s">
        <v>96</v>
      </c>
      <c r="S198" s="66" t="s">
        <v>96</v>
      </c>
      <c r="T198" s="66" t="s">
        <v>96</v>
      </c>
      <c r="U198" s="66" t="s">
        <v>96</v>
      </c>
      <c r="V198" s="66" t="s">
        <v>96</v>
      </c>
      <c r="W198" s="66" t="s">
        <v>96</v>
      </c>
      <c r="X198" s="66" t="s">
        <v>96</v>
      </c>
      <c r="Y198" s="24" t="s">
        <v>96</v>
      </c>
      <c r="Z198" s="59"/>
    </row>
    <row r="199" spans="1:26" ht="20.25" x14ac:dyDescent="0.25">
      <c r="A199" s="89" t="s">
        <v>1008</v>
      </c>
      <c r="B199" s="55" t="s">
        <v>337</v>
      </c>
      <c r="C199" s="29" t="s">
        <v>194</v>
      </c>
      <c r="D199" s="29" t="s">
        <v>267</v>
      </c>
      <c r="E199" s="29" t="s">
        <v>93</v>
      </c>
      <c r="F199" s="78">
        <v>4.052238</v>
      </c>
      <c r="G199" s="81">
        <v>4.0512350000000001</v>
      </c>
      <c r="H199" s="81">
        <v>0</v>
      </c>
      <c r="I199" s="81">
        <v>0</v>
      </c>
      <c r="J199" s="81">
        <v>3.39E-4</v>
      </c>
      <c r="K199" s="81">
        <v>0</v>
      </c>
      <c r="L199" s="81">
        <v>0</v>
      </c>
      <c r="M199" s="81">
        <v>6.6399999999999999E-4</v>
      </c>
      <c r="N199" s="81">
        <v>0</v>
      </c>
      <c r="O199" s="24" t="s">
        <v>96</v>
      </c>
      <c r="P199" s="66" t="s">
        <v>96</v>
      </c>
      <c r="Q199" s="66" t="s">
        <v>96</v>
      </c>
      <c r="R199" s="66" t="s">
        <v>96</v>
      </c>
      <c r="S199" s="66" t="s">
        <v>96</v>
      </c>
      <c r="T199" s="66" t="s">
        <v>96</v>
      </c>
      <c r="U199" s="66" t="s">
        <v>96</v>
      </c>
      <c r="V199" s="66" t="s">
        <v>96</v>
      </c>
      <c r="W199" s="66" t="s">
        <v>96</v>
      </c>
      <c r="X199" s="66" t="s">
        <v>96</v>
      </c>
      <c r="Y199" s="24" t="s">
        <v>96</v>
      </c>
      <c r="Z199" s="59"/>
    </row>
    <row r="200" spans="1:26" ht="20.25" x14ac:dyDescent="0.25">
      <c r="A200" s="89" t="s">
        <v>1009</v>
      </c>
      <c r="B200" s="55" t="s">
        <v>338</v>
      </c>
      <c r="C200" s="29" t="s">
        <v>194</v>
      </c>
      <c r="D200" s="29" t="s">
        <v>267</v>
      </c>
      <c r="E200" s="29" t="s">
        <v>93</v>
      </c>
      <c r="F200" s="78">
        <v>60.798237</v>
      </c>
      <c r="G200" s="81">
        <v>45.728833000000002</v>
      </c>
      <c r="H200" s="81">
        <v>1.650253</v>
      </c>
      <c r="I200" s="81">
        <v>1.732737</v>
      </c>
      <c r="J200" s="81">
        <v>0.87332699999999996</v>
      </c>
      <c r="K200" s="81">
        <v>4.7453159999999999</v>
      </c>
      <c r="L200" s="81">
        <v>0.46579399999999999</v>
      </c>
      <c r="M200" s="81">
        <v>4.3815200000000001</v>
      </c>
      <c r="N200" s="81">
        <v>1.2204569999999999</v>
      </c>
      <c r="O200" s="24" t="s">
        <v>96</v>
      </c>
      <c r="P200" s="66" t="s">
        <v>96</v>
      </c>
      <c r="Q200" s="66" t="s">
        <v>96</v>
      </c>
      <c r="R200" s="66" t="s">
        <v>96</v>
      </c>
      <c r="S200" s="66" t="s">
        <v>96</v>
      </c>
      <c r="T200" s="66" t="s">
        <v>96</v>
      </c>
      <c r="U200" s="66" t="s">
        <v>96</v>
      </c>
      <c r="V200" s="66" t="s">
        <v>96</v>
      </c>
      <c r="W200" s="66" t="s">
        <v>96</v>
      </c>
      <c r="X200" s="66" t="s">
        <v>96</v>
      </c>
      <c r="Y200" s="24" t="s">
        <v>96</v>
      </c>
      <c r="Z200" s="59"/>
    </row>
    <row r="201" spans="1:26" ht="20.25" x14ac:dyDescent="0.25">
      <c r="A201" s="89" t="s">
        <v>1010</v>
      </c>
      <c r="B201" s="55" t="s">
        <v>26</v>
      </c>
      <c r="C201" s="29" t="s">
        <v>194</v>
      </c>
      <c r="D201" s="29" t="s">
        <v>267</v>
      </c>
      <c r="E201" s="29" t="s">
        <v>93</v>
      </c>
      <c r="F201" s="78">
        <v>59.675707000000003</v>
      </c>
      <c r="G201" s="81">
        <v>5.3462569999999996</v>
      </c>
      <c r="H201" s="81">
        <v>4.8258020000000004</v>
      </c>
      <c r="I201" s="81">
        <v>7.5722750000000003</v>
      </c>
      <c r="J201" s="81">
        <v>6.0107520000000001</v>
      </c>
      <c r="K201" s="81">
        <v>14.611796999999999</v>
      </c>
      <c r="L201" s="81">
        <v>7.5353839999999996</v>
      </c>
      <c r="M201" s="81">
        <v>10.75042</v>
      </c>
      <c r="N201" s="81">
        <v>3.0230199999999998</v>
      </c>
      <c r="O201" s="78">
        <v>57.302</v>
      </c>
      <c r="P201" s="81" t="s">
        <v>96</v>
      </c>
      <c r="Q201" s="81" t="s">
        <v>96</v>
      </c>
      <c r="R201" s="81" t="s">
        <v>96</v>
      </c>
      <c r="S201" s="81" t="s">
        <v>96</v>
      </c>
      <c r="T201" s="81" t="s">
        <v>96</v>
      </c>
      <c r="U201" s="81" t="s">
        <v>96</v>
      </c>
      <c r="V201" s="81" t="s">
        <v>96</v>
      </c>
      <c r="W201" s="81" t="s">
        <v>96</v>
      </c>
      <c r="X201" s="81" t="s">
        <v>96</v>
      </c>
      <c r="Y201" s="78">
        <v>59</v>
      </c>
      <c r="Z201" s="59"/>
    </row>
    <row r="202" spans="1:26" ht="20.25" x14ac:dyDescent="0.25">
      <c r="A202" s="89" t="s">
        <v>383</v>
      </c>
      <c r="B202" s="55" t="s">
        <v>327</v>
      </c>
      <c r="C202" s="29" t="s">
        <v>194</v>
      </c>
      <c r="D202" s="29" t="s">
        <v>267</v>
      </c>
      <c r="E202" s="29" t="s">
        <v>93</v>
      </c>
      <c r="F202" s="78">
        <v>195.357</v>
      </c>
      <c r="G202" s="81">
        <v>53.09</v>
      </c>
      <c r="H202" s="81">
        <v>53.631</v>
      </c>
      <c r="I202" s="81">
        <v>24.361000000000001</v>
      </c>
      <c r="J202" s="81">
        <v>1.3089999999999999</v>
      </c>
      <c r="K202" s="81">
        <v>15.757</v>
      </c>
      <c r="L202" s="81">
        <v>22.239000000000001</v>
      </c>
      <c r="M202" s="81">
        <v>17.46</v>
      </c>
      <c r="N202" s="81">
        <v>7.51</v>
      </c>
      <c r="O202" s="78">
        <v>174.751</v>
      </c>
      <c r="P202" s="79">
        <v>49.89</v>
      </c>
      <c r="Q202" s="79">
        <v>43.021000000000001</v>
      </c>
      <c r="R202" s="79">
        <v>19.087</v>
      </c>
      <c r="S202" s="79">
        <v>2.0779999999999998</v>
      </c>
      <c r="T202" s="79">
        <v>1.208</v>
      </c>
      <c r="U202" s="79">
        <v>15.728999999999999</v>
      </c>
      <c r="V202" s="79">
        <v>22.122</v>
      </c>
      <c r="W202" s="79">
        <v>15.148</v>
      </c>
      <c r="X202" s="79">
        <v>6.4649999999999999</v>
      </c>
      <c r="Y202" s="78">
        <v>215</v>
      </c>
      <c r="Z202" s="59"/>
    </row>
    <row r="203" spans="1:26" ht="20.25" x14ac:dyDescent="0.25">
      <c r="A203" s="89" t="s">
        <v>1011</v>
      </c>
      <c r="B203" s="29" t="s">
        <v>351</v>
      </c>
      <c r="C203" s="29" t="s">
        <v>194</v>
      </c>
      <c r="D203" s="29" t="s">
        <v>267</v>
      </c>
      <c r="E203" s="29" t="s">
        <v>93</v>
      </c>
      <c r="F203" s="76">
        <v>39.993661000000003</v>
      </c>
      <c r="G203" s="77">
        <v>39.992899999999999</v>
      </c>
      <c r="H203" s="77">
        <v>0</v>
      </c>
      <c r="I203" s="77">
        <v>0</v>
      </c>
      <c r="J203" s="77">
        <v>0</v>
      </c>
      <c r="K203" s="77">
        <v>0</v>
      </c>
      <c r="L203" s="77">
        <v>0</v>
      </c>
      <c r="M203" s="77">
        <v>0</v>
      </c>
      <c r="N203" s="77">
        <v>7.6099999999999996E-4</v>
      </c>
      <c r="O203" s="24" t="s">
        <v>96</v>
      </c>
      <c r="P203" s="66" t="s">
        <v>96</v>
      </c>
      <c r="Q203" s="66" t="s">
        <v>96</v>
      </c>
      <c r="R203" s="66" t="s">
        <v>96</v>
      </c>
      <c r="S203" s="66" t="s">
        <v>96</v>
      </c>
      <c r="T203" s="66" t="s">
        <v>96</v>
      </c>
      <c r="U203" s="66" t="s">
        <v>96</v>
      </c>
      <c r="V203" s="66" t="s">
        <v>96</v>
      </c>
      <c r="W203" s="66" t="s">
        <v>96</v>
      </c>
      <c r="X203" s="66" t="s">
        <v>96</v>
      </c>
      <c r="Y203" s="24" t="s">
        <v>96</v>
      </c>
      <c r="Z203" s="59"/>
    </row>
    <row r="204" spans="1:26" ht="40.5" x14ac:dyDescent="0.25">
      <c r="A204" s="89" t="s">
        <v>1012</v>
      </c>
      <c r="B204" s="55" t="s">
        <v>335</v>
      </c>
      <c r="C204" s="29" t="s">
        <v>194</v>
      </c>
      <c r="D204" s="29" t="s">
        <v>267</v>
      </c>
      <c r="E204" s="29" t="s">
        <v>93</v>
      </c>
      <c r="F204" s="110">
        <v>5.6157950000000003</v>
      </c>
      <c r="G204" s="111">
        <v>5.6157950000000003</v>
      </c>
      <c r="H204" s="111">
        <v>0</v>
      </c>
      <c r="I204" s="111">
        <v>0</v>
      </c>
      <c r="J204" s="111">
        <v>0</v>
      </c>
      <c r="K204" s="111">
        <v>0</v>
      </c>
      <c r="L204" s="111">
        <v>0</v>
      </c>
      <c r="M204" s="111">
        <v>0</v>
      </c>
      <c r="N204" s="111">
        <v>0</v>
      </c>
      <c r="O204" s="24" t="s">
        <v>96</v>
      </c>
      <c r="P204" s="66" t="s">
        <v>96</v>
      </c>
      <c r="Q204" s="66" t="s">
        <v>96</v>
      </c>
      <c r="R204" s="66" t="s">
        <v>96</v>
      </c>
      <c r="S204" s="66" t="s">
        <v>96</v>
      </c>
      <c r="T204" s="66" t="s">
        <v>96</v>
      </c>
      <c r="U204" s="66" t="s">
        <v>96</v>
      </c>
      <c r="V204" s="66" t="s">
        <v>96</v>
      </c>
      <c r="W204" s="66" t="s">
        <v>96</v>
      </c>
      <c r="X204" s="66" t="s">
        <v>96</v>
      </c>
      <c r="Y204" s="24" t="s">
        <v>96</v>
      </c>
      <c r="Z204" s="59"/>
    </row>
    <row r="205" spans="1:26" ht="40.5" x14ac:dyDescent="0.25">
      <c r="A205" s="89" t="s">
        <v>1013</v>
      </c>
      <c r="B205" s="55" t="s">
        <v>336</v>
      </c>
      <c r="C205" s="29" t="s">
        <v>194</v>
      </c>
      <c r="D205" s="29" t="s">
        <v>267</v>
      </c>
      <c r="E205" s="29" t="s">
        <v>93</v>
      </c>
      <c r="F205" s="110">
        <v>4.3309839999999999</v>
      </c>
      <c r="G205" s="111">
        <v>4.3302230000000002</v>
      </c>
      <c r="H205" s="111">
        <v>0</v>
      </c>
      <c r="I205" s="111">
        <v>0</v>
      </c>
      <c r="J205" s="111">
        <v>0</v>
      </c>
      <c r="K205" s="111">
        <v>0</v>
      </c>
      <c r="L205" s="111">
        <v>0</v>
      </c>
      <c r="M205" s="111">
        <v>0</v>
      </c>
      <c r="N205" s="111">
        <v>7.6099999999999996E-4</v>
      </c>
      <c r="O205" s="24" t="s">
        <v>96</v>
      </c>
      <c r="P205" s="66" t="s">
        <v>96</v>
      </c>
      <c r="Q205" s="66" t="s">
        <v>96</v>
      </c>
      <c r="R205" s="66" t="s">
        <v>96</v>
      </c>
      <c r="S205" s="66" t="s">
        <v>96</v>
      </c>
      <c r="T205" s="66" t="s">
        <v>96</v>
      </c>
      <c r="U205" s="66" t="s">
        <v>96</v>
      </c>
      <c r="V205" s="66" t="s">
        <v>96</v>
      </c>
      <c r="W205" s="66" t="s">
        <v>96</v>
      </c>
      <c r="X205" s="66" t="s">
        <v>96</v>
      </c>
      <c r="Y205" s="24" t="s">
        <v>96</v>
      </c>
      <c r="Z205" s="59"/>
    </row>
    <row r="206" spans="1:26" ht="20.25" x14ac:dyDescent="0.25">
      <c r="A206" s="89" t="s">
        <v>387</v>
      </c>
      <c r="B206" s="55" t="s">
        <v>337</v>
      </c>
      <c r="C206" s="29" t="s">
        <v>194</v>
      </c>
      <c r="D206" s="29" t="s">
        <v>267</v>
      </c>
      <c r="E206" s="29" t="s">
        <v>93</v>
      </c>
      <c r="F206" s="110">
        <v>0</v>
      </c>
      <c r="G206" s="111">
        <v>0</v>
      </c>
      <c r="H206" s="111">
        <v>0</v>
      </c>
      <c r="I206" s="111">
        <v>0</v>
      </c>
      <c r="J206" s="111">
        <v>0</v>
      </c>
      <c r="K206" s="111">
        <v>0</v>
      </c>
      <c r="L206" s="111">
        <v>0</v>
      </c>
      <c r="M206" s="111">
        <v>0</v>
      </c>
      <c r="N206" s="111">
        <v>0</v>
      </c>
      <c r="O206" s="24" t="s">
        <v>96</v>
      </c>
      <c r="P206" s="66" t="s">
        <v>96</v>
      </c>
      <c r="Q206" s="66" t="s">
        <v>96</v>
      </c>
      <c r="R206" s="66" t="s">
        <v>96</v>
      </c>
      <c r="S206" s="66" t="s">
        <v>96</v>
      </c>
      <c r="T206" s="66" t="s">
        <v>96</v>
      </c>
      <c r="U206" s="66" t="s">
        <v>96</v>
      </c>
      <c r="V206" s="66" t="s">
        <v>96</v>
      </c>
      <c r="W206" s="66" t="s">
        <v>96</v>
      </c>
      <c r="X206" s="66" t="s">
        <v>96</v>
      </c>
      <c r="Y206" s="24" t="s">
        <v>96</v>
      </c>
      <c r="Z206" s="59"/>
    </row>
    <row r="207" spans="1:26" ht="20.25" x14ac:dyDescent="0.25">
      <c r="A207" s="89" t="s">
        <v>1014</v>
      </c>
      <c r="B207" s="55" t="s">
        <v>338</v>
      </c>
      <c r="C207" s="29" t="s">
        <v>194</v>
      </c>
      <c r="D207" s="29" t="s">
        <v>267</v>
      </c>
      <c r="E207" s="29" t="s">
        <v>93</v>
      </c>
      <c r="F207" s="110">
        <v>30.046882</v>
      </c>
      <c r="G207" s="111">
        <v>30.046882</v>
      </c>
      <c r="H207" s="111">
        <v>0</v>
      </c>
      <c r="I207" s="111">
        <v>0</v>
      </c>
      <c r="J207" s="111">
        <v>0</v>
      </c>
      <c r="K207" s="111">
        <v>0</v>
      </c>
      <c r="L207" s="111">
        <v>0</v>
      </c>
      <c r="M207" s="111">
        <v>0</v>
      </c>
      <c r="N207" s="111">
        <v>0</v>
      </c>
      <c r="O207" s="24" t="s">
        <v>96</v>
      </c>
      <c r="P207" s="66" t="s">
        <v>96</v>
      </c>
      <c r="Q207" s="66" t="s">
        <v>96</v>
      </c>
      <c r="R207" s="66" t="s">
        <v>96</v>
      </c>
      <c r="S207" s="66" t="s">
        <v>96</v>
      </c>
      <c r="T207" s="66" t="s">
        <v>96</v>
      </c>
      <c r="U207" s="66" t="s">
        <v>96</v>
      </c>
      <c r="V207" s="66" t="s">
        <v>96</v>
      </c>
      <c r="W207" s="66" t="s">
        <v>96</v>
      </c>
      <c r="X207" s="66" t="s">
        <v>96</v>
      </c>
      <c r="Y207" s="24" t="s">
        <v>96</v>
      </c>
      <c r="Z207" s="59"/>
    </row>
    <row r="208" spans="1:26" ht="20.25" x14ac:dyDescent="0.25">
      <c r="A208" s="89" t="s">
        <v>1015</v>
      </c>
      <c r="B208" s="29" t="s">
        <v>352</v>
      </c>
      <c r="C208" s="29" t="s">
        <v>194</v>
      </c>
      <c r="D208" s="29" t="s">
        <v>267</v>
      </c>
      <c r="E208" s="29" t="s">
        <v>93</v>
      </c>
      <c r="F208" s="76">
        <v>130.97662099999999</v>
      </c>
      <c r="G208" s="77">
        <v>54.124015999999997</v>
      </c>
      <c r="H208" s="77">
        <v>26.807136</v>
      </c>
      <c r="I208" s="77">
        <v>7.728669</v>
      </c>
      <c r="J208" s="77">
        <v>1.281836</v>
      </c>
      <c r="K208" s="77">
        <v>19.901541000000002</v>
      </c>
      <c r="L208" s="77">
        <v>2.615164</v>
      </c>
      <c r="M208" s="77">
        <v>13.501649</v>
      </c>
      <c r="N208" s="77">
        <v>5.01661</v>
      </c>
      <c r="O208" s="24" t="s">
        <v>96</v>
      </c>
      <c r="P208" s="66" t="s">
        <v>96</v>
      </c>
      <c r="Q208" s="66" t="s">
        <v>96</v>
      </c>
      <c r="R208" s="66" t="s">
        <v>96</v>
      </c>
      <c r="S208" s="66" t="s">
        <v>96</v>
      </c>
      <c r="T208" s="66" t="s">
        <v>96</v>
      </c>
      <c r="U208" s="66" t="s">
        <v>96</v>
      </c>
      <c r="V208" s="66" t="s">
        <v>96</v>
      </c>
      <c r="W208" s="66" t="s">
        <v>96</v>
      </c>
      <c r="X208" s="66" t="s">
        <v>96</v>
      </c>
      <c r="Y208" s="24" t="s">
        <v>96</v>
      </c>
      <c r="Z208" s="59"/>
    </row>
    <row r="209" spans="1:26" ht="40.5" x14ac:dyDescent="0.25">
      <c r="A209" s="89" t="s">
        <v>1016</v>
      </c>
      <c r="B209" s="55" t="s">
        <v>335</v>
      </c>
      <c r="C209" s="29" t="s">
        <v>194</v>
      </c>
      <c r="D209" s="29" t="s">
        <v>267</v>
      </c>
      <c r="E209" s="29" t="s">
        <v>93</v>
      </c>
      <c r="F209" s="110">
        <v>18.338089</v>
      </c>
      <c r="G209" s="111">
        <v>12.548505</v>
      </c>
      <c r="H209" s="111">
        <v>0.31900600000000001</v>
      </c>
      <c r="I209" s="111">
        <v>0.53438799999999997</v>
      </c>
      <c r="J209" s="111">
        <v>1.5753E-2</v>
      </c>
      <c r="K209" s="111">
        <v>0.54650299999999996</v>
      </c>
      <c r="L209" s="111">
        <v>3.7959999999999999E-3</v>
      </c>
      <c r="M209" s="111">
        <v>4.3701379999999999</v>
      </c>
      <c r="N209" s="111">
        <v>0</v>
      </c>
      <c r="O209" s="24" t="s">
        <v>96</v>
      </c>
      <c r="P209" s="66" t="s">
        <v>96</v>
      </c>
      <c r="Q209" s="66" t="s">
        <v>96</v>
      </c>
      <c r="R209" s="66" t="s">
        <v>96</v>
      </c>
      <c r="S209" s="66" t="s">
        <v>96</v>
      </c>
      <c r="T209" s="66" t="s">
        <v>96</v>
      </c>
      <c r="U209" s="66" t="s">
        <v>96</v>
      </c>
      <c r="V209" s="66" t="s">
        <v>96</v>
      </c>
      <c r="W209" s="66" t="s">
        <v>96</v>
      </c>
      <c r="X209" s="66" t="s">
        <v>96</v>
      </c>
      <c r="Y209" s="24" t="s">
        <v>96</v>
      </c>
      <c r="Z209" s="59"/>
    </row>
    <row r="210" spans="1:26" ht="40.5" x14ac:dyDescent="0.25">
      <c r="A210" s="89" t="s">
        <v>1017</v>
      </c>
      <c r="B210" s="55" t="s">
        <v>336</v>
      </c>
      <c r="C210" s="29" t="s">
        <v>194</v>
      </c>
      <c r="D210" s="29" t="s">
        <v>267</v>
      </c>
      <c r="E210" s="29" t="s">
        <v>93</v>
      </c>
      <c r="F210" s="110">
        <v>77.834939000000006</v>
      </c>
      <c r="G210" s="111">
        <v>21.842324999999999</v>
      </c>
      <c r="H210" s="111">
        <v>24.837876999999999</v>
      </c>
      <c r="I210" s="111">
        <v>5.461544</v>
      </c>
      <c r="J210" s="111">
        <v>0.39241700000000002</v>
      </c>
      <c r="K210" s="111">
        <v>14.609722</v>
      </c>
      <c r="L210" s="111">
        <v>2.1455739999999999</v>
      </c>
      <c r="M210" s="111">
        <v>4.7493270000000001</v>
      </c>
      <c r="N210" s="111">
        <v>3.7961529999999999</v>
      </c>
      <c r="O210" s="24" t="s">
        <v>96</v>
      </c>
      <c r="P210" s="66" t="s">
        <v>96</v>
      </c>
      <c r="Q210" s="66" t="s">
        <v>96</v>
      </c>
      <c r="R210" s="66" t="s">
        <v>96</v>
      </c>
      <c r="S210" s="66" t="s">
        <v>96</v>
      </c>
      <c r="T210" s="66" t="s">
        <v>96</v>
      </c>
      <c r="U210" s="66" t="s">
        <v>96</v>
      </c>
      <c r="V210" s="66" t="s">
        <v>96</v>
      </c>
      <c r="W210" s="66" t="s">
        <v>96</v>
      </c>
      <c r="X210" s="66" t="s">
        <v>96</v>
      </c>
      <c r="Y210" s="24" t="s">
        <v>96</v>
      </c>
      <c r="Z210" s="59"/>
    </row>
    <row r="211" spans="1:26" ht="20.25" x14ac:dyDescent="0.25">
      <c r="A211" s="89" t="s">
        <v>1018</v>
      </c>
      <c r="B211" s="55" t="s">
        <v>337</v>
      </c>
      <c r="C211" s="29" t="s">
        <v>194</v>
      </c>
      <c r="D211" s="29" t="s">
        <v>267</v>
      </c>
      <c r="E211" s="29" t="s">
        <v>93</v>
      </c>
      <c r="F211" s="110">
        <v>4.052238</v>
      </c>
      <c r="G211" s="111">
        <v>4.0512350000000001</v>
      </c>
      <c r="H211" s="111">
        <v>0</v>
      </c>
      <c r="I211" s="111">
        <v>0</v>
      </c>
      <c r="J211" s="111">
        <v>3.39E-4</v>
      </c>
      <c r="K211" s="111">
        <v>0</v>
      </c>
      <c r="L211" s="111">
        <v>0</v>
      </c>
      <c r="M211" s="111">
        <v>6.6399999999999999E-4</v>
      </c>
      <c r="N211" s="111">
        <v>0</v>
      </c>
      <c r="O211" s="24" t="s">
        <v>96</v>
      </c>
      <c r="P211" s="66" t="s">
        <v>96</v>
      </c>
      <c r="Q211" s="66" t="s">
        <v>96</v>
      </c>
      <c r="R211" s="66" t="s">
        <v>96</v>
      </c>
      <c r="S211" s="66" t="s">
        <v>96</v>
      </c>
      <c r="T211" s="66" t="s">
        <v>96</v>
      </c>
      <c r="U211" s="66" t="s">
        <v>96</v>
      </c>
      <c r="V211" s="66" t="s">
        <v>96</v>
      </c>
      <c r="W211" s="66" t="s">
        <v>96</v>
      </c>
      <c r="X211" s="66" t="s">
        <v>96</v>
      </c>
      <c r="Y211" s="24" t="s">
        <v>96</v>
      </c>
      <c r="Z211" s="59"/>
    </row>
    <row r="212" spans="1:26" ht="20.25" x14ac:dyDescent="0.25">
      <c r="A212" s="89" t="s">
        <v>1019</v>
      </c>
      <c r="B212" s="55" t="s">
        <v>338</v>
      </c>
      <c r="C212" s="29" t="s">
        <v>194</v>
      </c>
      <c r="D212" s="29" t="s">
        <v>267</v>
      </c>
      <c r="E212" s="29" t="s">
        <v>93</v>
      </c>
      <c r="F212" s="110">
        <v>30.751355</v>
      </c>
      <c r="G212" s="111">
        <v>15.681951</v>
      </c>
      <c r="H212" s="111">
        <v>1.650253</v>
      </c>
      <c r="I212" s="111">
        <v>1.732737</v>
      </c>
      <c r="J212" s="111">
        <v>0.87332699999999996</v>
      </c>
      <c r="K212" s="111">
        <v>4.7453159999999999</v>
      </c>
      <c r="L212" s="111">
        <v>0.46579399999999999</v>
      </c>
      <c r="M212" s="111">
        <v>4.3815200000000001</v>
      </c>
      <c r="N212" s="111">
        <v>1.2204569999999999</v>
      </c>
      <c r="O212" s="24" t="s">
        <v>96</v>
      </c>
      <c r="P212" s="66" t="s">
        <v>96</v>
      </c>
      <c r="Q212" s="66" t="s">
        <v>96</v>
      </c>
      <c r="R212" s="66" t="s">
        <v>96</v>
      </c>
      <c r="S212" s="66" t="s">
        <v>96</v>
      </c>
      <c r="T212" s="66" t="s">
        <v>96</v>
      </c>
      <c r="U212" s="66" t="s">
        <v>96</v>
      </c>
      <c r="V212" s="66" t="s">
        <v>96</v>
      </c>
      <c r="W212" s="66" t="s">
        <v>96</v>
      </c>
      <c r="X212" s="66" t="s">
        <v>96</v>
      </c>
      <c r="Y212" s="24" t="s">
        <v>96</v>
      </c>
      <c r="Z212" s="59"/>
    </row>
    <row r="213" spans="1:26" ht="40.5" x14ac:dyDescent="0.25">
      <c r="A213" s="89" t="s">
        <v>1020</v>
      </c>
      <c r="B213" s="29" t="s">
        <v>354</v>
      </c>
      <c r="C213" s="29" t="s">
        <v>194</v>
      </c>
      <c r="D213" s="29" t="s">
        <v>267</v>
      </c>
      <c r="E213" s="29" t="s">
        <v>93</v>
      </c>
      <c r="F213" s="100">
        <v>10.879975773</v>
      </c>
      <c r="G213" s="101">
        <v>3.250649471</v>
      </c>
      <c r="H213" s="101">
        <v>0.727132942</v>
      </c>
      <c r="I213" s="101">
        <v>2.2759371690000001</v>
      </c>
      <c r="J213" s="101">
        <v>4.6141429999999997E-2</v>
      </c>
      <c r="K213" s="101">
        <v>1.8623021980000001</v>
      </c>
      <c r="L213" s="101">
        <v>1.230497368</v>
      </c>
      <c r="M213" s="101">
        <v>1.0456089879999999</v>
      </c>
      <c r="N213" s="101">
        <v>0.44170620700000002</v>
      </c>
      <c r="O213" s="24" t="s">
        <v>96</v>
      </c>
      <c r="P213" s="66" t="s">
        <v>96</v>
      </c>
      <c r="Q213" s="66" t="s">
        <v>96</v>
      </c>
      <c r="R213" s="66" t="s">
        <v>96</v>
      </c>
      <c r="S213" s="66" t="s">
        <v>96</v>
      </c>
      <c r="T213" s="66" t="s">
        <v>96</v>
      </c>
      <c r="U213" s="66" t="s">
        <v>96</v>
      </c>
      <c r="V213" s="66" t="s">
        <v>96</v>
      </c>
      <c r="W213" s="66" t="s">
        <v>96</v>
      </c>
      <c r="X213" s="66" t="s">
        <v>96</v>
      </c>
      <c r="Y213" s="24" t="s">
        <v>96</v>
      </c>
      <c r="Z213" s="59"/>
    </row>
    <row r="214" spans="1:26" ht="81" x14ac:dyDescent="0.25">
      <c r="A214" s="89" t="s">
        <v>1072</v>
      </c>
      <c r="B214" s="29" t="s">
        <v>355</v>
      </c>
      <c r="C214" s="29" t="s">
        <v>194</v>
      </c>
      <c r="D214" s="29" t="s">
        <v>267</v>
      </c>
      <c r="E214" s="29" t="s">
        <v>93</v>
      </c>
      <c r="F214" s="71">
        <f>F194+F195</f>
        <v>7636.2849889999998</v>
      </c>
      <c r="G214" s="109">
        <f t="shared" ref="G214:N214" si="10">G194+G195</f>
        <v>2577.2281730000004</v>
      </c>
      <c r="H214" s="109">
        <f t="shared" si="10"/>
        <v>969.17093799999998</v>
      </c>
      <c r="I214" s="109">
        <f t="shared" si="10"/>
        <v>591.71894399999996</v>
      </c>
      <c r="J214" s="109">
        <f t="shared" si="10"/>
        <v>178.31558799999999</v>
      </c>
      <c r="K214" s="109">
        <f t="shared" si="10"/>
        <v>1303.4293380000001</v>
      </c>
      <c r="L214" s="109">
        <f t="shared" si="10"/>
        <v>734.22754799999996</v>
      </c>
      <c r="M214" s="109">
        <f t="shared" si="10"/>
        <v>913.930069</v>
      </c>
      <c r="N214" s="109">
        <f t="shared" si="10"/>
        <v>368.26339100000001</v>
      </c>
      <c r="O214" s="26">
        <f>O194+O195</f>
        <v>6210.9359999999997</v>
      </c>
      <c r="P214" s="27" t="s">
        <v>96</v>
      </c>
      <c r="Q214" s="27" t="s">
        <v>96</v>
      </c>
      <c r="R214" s="27" t="s">
        <v>96</v>
      </c>
      <c r="S214" s="27" t="s">
        <v>96</v>
      </c>
      <c r="T214" s="27" t="s">
        <v>96</v>
      </c>
      <c r="U214" s="27" t="s">
        <v>96</v>
      </c>
      <c r="V214" s="27" t="s">
        <v>96</v>
      </c>
      <c r="W214" s="27" t="s">
        <v>96</v>
      </c>
      <c r="X214" s="27" t="s">
        <v>96</v>
      </c>
      <c r="Y214" s="26">
        <f>Y194+Y195</f>
        <v>9008.7219999999998</v>
      </c>
      <c r="Z214" s="59"/>
    </row>
    <row r="215" spans="1:26" ht="20.25" x14ac:dyDescent="0.25">
      <c r="A215" s="239" t="s">
        <v>356</v>
      </c>
      <c r="B215" s="239"/>
      <c r="C215" s="239"/>
      <c r="D215" s="239"/>
      <c r="E215" s="240"/>
      <c r="F215" s="24"/>
      <c r="G215" s="66"/>
      <c r="H215" s="66"/>
      <c r="I215" s="66"/>
      <c r="J215" s="66"/>
      <c r="K215" s="66"/>
      <c r="L215" s="66"/>
      <c r="M215" s="66"/>
      <c r="N215" s="66"/>
      <c r="O215" s="26"/>
      <c r="P215" s="27"/>
      <c r="Q215" s="27"/>
      <c r="R215" s="27"/>
      <c r="S215" s="27"/>
      <c r="T215" s="27"/>
      <c r="U215" s="27"/>
      <c r="V215" s="27"/>
      <c r="W215" s="27"/>
      <c r="X215" s="27"/>
      <c r="Y215" s="26"/>
      <c r="Z215" s="59"/>
    </row>
    <row r="216" spans="1:26" ht="60.75" x14ac:dyDescent="0.25">
      <c r="A216" s="89" t="s">
        <v>1021</v>
      </c>
      <c r="B216" s="29" t="s">
        <v>357</v>
      </c>
      <c r="C216" s="29" t="s">
        <v>91</v>
      </c>
      <c r="D216" s="29" t="s">
        <v>92</v>
      </c>
      <c r="E216" s="29" t="s">
        <v>93</v>
      </c>
      <c r="F216" s="26">
        <v>34332</v>
      </c>
      <c r="G216" s="31">
        <v>8070</v>
      </c>
      <c r="H216" s="31">
        <v>2259</v>
      </c>
      <c r="I216" s="31">
        <v>3015</v>
      </c>
      <c r="J216" s="31">
        <v>3757</v>
      </c>
      <c r="K216" s="31">
        <v>8087</v>
      </c>
      <c r="L216" s="31">
        <v>2545</v>
      </c>
      <c r="M216" s="31">
        <v>5085</v>
      </c>
      <c r="N216" s="31">
        <v>1514</v>
      </c>
      <c r="O216" s="24" t="s">
        <v>96</v>
      </c>
      <c r="P216" s="66" t="s">
        <v>96</v>
      </c>
      <c r="Q216" s="66" t="s">
        <v>96</v>
      </c>
      <c r="R216" s="66" t="s">
        <v>96</v>
      </c>
      <c r="S216" s="66" t="s">
        <v>96</v>
      </c>
      <c r="T216" s="66" t="s">
        <v>96</v>
      </c>
      <c r="U216" s="66" t="s">
        <v>96</v>
      </c>
      <c r="V216" s="66" t="s">
        <v>96</v>
      </c>
      <c r="W216" s="66" t="s">
        <v>96</v>
      </c>
      <c r="X216" s="66" t="s">
        <v>96</v>
      </c>
      <c r="Y216" s="24" t="s">
        <v>96</v>
      </c>
      <c r="Z216" s="59"/>
    </row>
    <row r="217" spans="1:26" ht="20.25" x14ac:dyDescent="0.25">
      <c r="A217" s="89" t="s">
        <v>1022</v>
      </c>
      <c r="B217" s="55" t="s">
        <v>359</v>
      </c>
      <c r="C217" s="29" t="s">
        <v>91</v>
      </c>
      <c r="D217" s="29" t="s">
        <v>92</v>
      </c>
      <c r="E217" s="29" t="s">
        <v>93</v>
      </c>
      <c r="F217" s="26">
        <v>22326</v>
      </c>
      <c r="G217" s="31">
        <v>5021</v>
      </c>
      <c r="H217" s="31">
        <v>1073</v>
      </c>
      <c r="I217" s="31">
        <v>2078</v>
      </c>
      <c r="J217" s="31">
        <v>3160</v>
      </c>
      <c r="K217" s="31">
        <v>4955</v>
      </c>
      <c r="L217" s="31">
        <v>1814</v>
      </c>
      <c r="M217" s="31">
        <v>3130</v>
      </c>
      <c r="N217" s="31">
        <v>1095</v>
      </c>
      <c r="O217" s="24" t="s">
        <v>96</v>
      </c>
      <c r="P217" s="66" t="s">
        <v>96</v>
      </c>
      <c r="Q217" s="66" t="s">
        <v>96</v>
      </c>
      <c r="R217" s="66" t="s">
        <v>96</v>
      </c>
      <c r="S217" s="66" t="s">
        <v>96</v>
      </c>
      <c r="T217" s="66" t="s">
        <v>96</v>
      </c>
      <c r="U217" s="66" t="s">
        <v>96</v>
      </c>
      <c r="V217" s="66" t="s">
        <v>96</v>
      </c>
      <c r="W217" s="66" t="s">
        <v>96</v>
      </c>
      <c r="X217" s="66" t="s">
        <v>96</v>
      </c>
      <c r="Y217" s="24" t="s">
        <v>96</v>
      </c>
      <c r="Z217" s="59"/>
    </row>
    <row r="218" spans="1:26" ht="60.75" x14ac:dyDescent="0.25">
      <c r="A218" s="89" t="s">
        <v>1073</v>
      </c>
      <c r="B218" s="35" t="s">
        <v>1280</v>
      </c>
      <c r="C218" s="29" t="s">
        <v>91</v>
      </c>
      <c r="D218" s="29" t="s">
        <v>92</v>
      </c>
      <c r="E218" s="29" t="s">
        <v>93</v>
      </c>
      <c r="F218" s="26">
        <f>F219+F221</f>
        <v>42345</v>
      </c>
      <c r="G218" s="31">
        <f t="shared" ref="G218:N218" si="11">G219+G221</f>
        <v>10771</v>
      </c>
      <c r="H218" s="31">
        <f t="shared" si="11"/>
        <v>2942</v>
      </c>
      <c r="I218" s="31">
        <f t="shared" si="11"/>
        <v>3843</v>
      </c>
      <c r="J218" s="31">
        <f t="shared" si="11"/>
        <v>3862</v>
      </c>
      <c r="K218" s="31">
        <f t="shared" si="11"/>
        <v>9724</v>
      </c>
      <c r="L218" s="31">
        <f t="shared" si="11"/>
        <v>2908</v>
      </c>
      <c r="M218" s="31">
        <f t="shared" si="11"/>
        <v>6204</v>
      </c>
      <c r="N218" s="31">
        <f t="shared" si="11"/>
        <v>2091</v>
      </c>
      <c r="O218" s="26">
        <v>54697</v>
      </c>
      <c r="P218" s="27" t="s">
        <v>96</v>
      </c>
      <c r="Q218" s="27" t="s">
        <v>96</v>
      </c>
      <c r="R218" s="27" t="s">
        <v>96</v>
      </c>
      <c r="S218" s="27" t="s">
        <v>96</v>
      </c>
      <c r="T218" s="27" t="s">
        <v>96</v>
      </c>
      <c r="U218" s="27" t="s">
        <v>96</v>
      </c>
      <c r="V218" s="27" t="s">
        <v>96</v>
      </c>
      <c r="W218" s="27" t="s">
        <v>96</v>
      </c>
      <c r="X218" s="27" t="s">
        <v>96</v>
      </c>
      <c r="Y218" s="26">
        <v>43231</v>
      </c>
      <c r="Z218" s="59"/>
    </row>
    <row r="219" spans="1:26" ht="20.25" x14ac:dyDescent="0.25">
      <c r="A219" s="89" t="s">
        <v>1074</v>
      </c>
      <c r="B219" s="55" t="s">
        <v>269</v>
      </c>
      <c r="C219" s="29" t="s">
        <v>91</v>
      </c>
      <c r="D219" s="29" t="s">
        <v>92</v>
      </c>
      <c r="E219" s="29" t="s">
        <v>93</v>
      </c>
      <c r="F219" s="26">
        <v>38267</v>
      </c>
      <c r="G219" s="31">
        <v>9193</v>
      </c>
      <c r="H219" s="31">
        <v>2663</v>
      </c>
      <c r="I219" s="31">
        <v>3414</v>
      </c>
      <c r="J219" s="31">
        <v>3833</v>
      </c>
      <c r="K219" s="31">
        <v>9169</v>
      </c>
      <c r="L219" s="31">
        <v>2708</v>
      </c>
      <c r="M219" s="31">
        <v>5656</v>
      </c>
      <c r="N219" s="31">
        <v>1631</v>
      </c>
      <c r="O219" s="78">
        <v>49594</v>
      </c>
      <c r="P219" s="81">
        <v>18308</v>
      </c>
      <c r="Q219" s="81">
        <v>2407</v>
      </c>
      <c r="R219" s="81">
        <v>3528</v>
      </c>
      <c r="S219" s="81">
        <v>136</v>
      </c>
      <c r="T219" s="81">
        <v>4286</v>
      </c>
      <c r="U219" s="81">
        <v>8896</v>
      </c>
      <c r="V219" s="81">
        <v>2672</v>
      </c>
      <c r="W219" s="81">
        <v>5640</v>
      </c>
      <c r="X219" s="81">
        <v>3721</v>
      </c>
      <c r="Y219" s="78">
        <v>39696</v>
      </c>
      <c r="Z219" s="59"/>
    </row>
    <row r="220" spans="1:26" ht="20.25" x14ac:dyDescent="0.25">
      <c r="A220" s="89" t="s">
        <v>1075</v>
      </c>
      <c r="B220" s="55" t="s">
        <v>361</v>
      </c>
      <c r="C220" s="29" t="s">
        <v>91</v>
      </c>
      <c r="D220" s="29" t="s">
        <v>92</v>
      </c>
      <c r="E220" s="29" t="s">
        <v>93</v>
      </c>
      <c r="F220" s="26">
        <v>24406</v>
      </c>
      <c r="G220" s="31">
        <v>5474</v>
      </c>
      <c r="H220" s="31">
        <v>1268</v>
      </c>
      <c r="I220" s="31">
        <v>2317</v>
      </c>
      <c r="J220" s="31">
        <v>3244</v>
      </c>
      <c r="K220" s="31">
        <v>5587</v>
      </c>
      <c r="L220" s="31">
        <v>1937</v>
      </c>
      <c r="M220" s="31">
        <v>3405</v>
      </c>
      <c r="N220" s="31">
        <v>1174</v>
      </c>
      <c r="O220" s="24" t="s">
        <v>96</v>
      </c>
      <c r="P220" s="66" t="s">
        <v>96</v>
      </c>
      <c r="Q220" s="66" t="s">
        <v>96</v>
      </c>
      <c r="R220" s="66" t="s">
        <v>96</v>
      </c>
      <c r="S220" s="66" t="s">
        <v>96</v>
      </c>
      <c r="T220" s="66" t="s">
        <v>96</v>
      </c>
      <c r="U220" s="66" t="s">
        <v>96</v>
      </c>
      <c r="V220" s="66" t="s">
        <v>96</v>
      </c>
      <c r="W220" s="66" t="s">
        <v>96</v>
      </c>
      <c r="X220" s="66" t="s">
        <v>96</v>
      </c>
      <c r="Y220" s="24" t="s">
        <v>96</v>
      </c>
      <c r="Z220" s="59"/>
    </row>
    <row r="221" spans="1:26" ht="20.25" x14ac:dyDescent="0.25">
      <c r="A221" s="89" t="s">
        <v>1076</v>
      </c>
      <c r="B221" s="55" t="s">
        <v>26</v>
      </c>
      <c r="C221" s="29" t="s">
        <v>91</v>
      </c>
      <c r="D221" s="29" t="s">
        <v>92</v>
      </c>
      <c r="E221" s="29" t="s">
        <v>93</v>
      </c>
      <c r="F221" s="26">
        <v>4078</v>
      </c>
      <c r="G221" s="31">
        <v>1578</v>
      </c>
      <c r="H221" s="31">
        <v>279</v>
      </c>
      <c r="I221" s="31">
        <v>429</v>
      </c>
      <c r="J221" s="31">
        <v>29</v>
      </c>
      <c r="K221" s="31">
        <v>555</v>
      </c>
      <c r="L221" s="31">
        <v>200</v>
      </c>
      <c r="M221" s="31">
        <v>548</v>
      </c>
      <c r="N221" s="31">
        <v>460</v>
      </c>
      <c r="O221" s="78">
        <v>5103</v>
      </c>
      <c r="P221" s="81" t="s">
        <v>96</v>
      </c>
      <c r="Q221" s="81" t="s">
        <v>96</v>
      </c>
      <c r="R221" s="81" t="s">
        <v>96</v>
      </c>
      <c r="S221" s="81" t="s">
        <v>96</v>
      </c>
      <c r="T221" s="81" t="s">
        <v>96</v>
      </c>
      <c r="U221" s="81" t="s">
        <v>96</v>
      </c>
      <c r="V221" s="81" t="s">
        <v>96</v>
      </c>
      <c r="W221" s="81" t="s">
        <v>96</v>
      </c>
      <c r="X221" s="81" t="s">
        <v>96</v>
      </c>
      <c r="Y221" s="78">
        <v>3535</v>
      </c>
      <c r="Z221" s="59"/>
    </row>
    <row r="222" spans="1:26" ht="40.5" x14ac:dyDescent="0.25">
      <c r="A222" s="89" t="s">
        <v>1023</v>
      </c>
      <c r="B222" s="29" t="s">
        <v>362</v>
      </c>
      <c r="C222" s="29" t="s">
        <v>91</v>
      </c>
      <c r="D222" s="29" t="s">
        <v>92</v>
      </c>
      <c r="E222" s="29" t="s">
        <v>93</v>
      </c>
      <c r="F222" s="26">
        <v>37315</v>
      </c>
      <c r="G222" s="31">
        <v>9193</v>
      </c>
      <c r="H222" s="31">
        <v>2663</v>
      </c>
      <c r="I222" s="31">
        <v>2462</v>
      </c>
      <c r="J222" s="31">
        <v>3833</v>
      </c>
      <c r="K222" s="31">
        <v>9169</v>
      </c>
      <c r="L222" s="31">
        <v>2708</v>
      </c>
      <c r="M222" s="31">
        <v>5656</v>
      </c>
      <c r="N222" s="31">
        <v>1631</v>
      </c>
      <c r="O222" s="24" t="s">
        <v>96</v>
      </c>
      <c r="P222" s="66" t="s">
        <v>96</v>
      </c>
      <c r="Q222" s="66" t="s">
        <v>96</v>
      </c>
      <c r="R222" s="66" t="s">
        <v>96</v>
      </c>
      <c r="S222" s="66" t="s">
        <v>96</v>
      </c>
      <c r="T222" s="66" t="s">
        <v>96</v>
      </c>
      <c r="U222" s="66" t="s">
        <v>96</v>
      </c>
      <c r="V222" s="66" t="s">
        <v>96</v>
      </c>
      <c r="W222" s="66" t="s">
        <v>96</v>
      </c>
      <c r="X222" s="66" t="s">
        <v>96</v>
      </c>
      <c r="Y222" s="24" t="s">
        <v>96</v>
      </c>
      <c r="Z222" s="59"/>
    </row>
    <row r="223" spans="1:26" ht="20.25" x14ac:dyDescent="0.25">
      <c r="A223" s="89" t="s">
        <v>1024</v>
      </c>
      <c r="B223" s="55" t="s">
        <v>361</v>
      </c>
      <c r="C223" s="29" t="s">
        <v>91</v>
      </c>
      <c r="D223" s="29" t="s">
        <v>92</v>
      </c>
      <c r="E223" s="29" t="s">
        <v>93</v>
      </c>
      <c r="F223" s="26">
        <v>23827</v>
      </c>
      <c r="G223" s="31">
        <v>5474</v>
      </c>
      <c r="H223" s="31">
        <v>1268</v>
      </c>
      <c r="I223" s="31">
        <v>1738</v>
      </c>
      <c r="J223" s="31">
        <v>3244</v>
      </c>
      <c r="K223" s="31">
        <v>5587</v>
      </c>
      <c r="L223" s="31">
        <v>1937</v>
      </c>
      <c r="M223" s="31">
        <v>3405</v>
      </c>
      <c r="N223" s="31">
        <v>1174</v>
      </c>
      <c r="O223" s="24" t="s">
        <v>96</v>
      </c>
      <c r="P223" s="66" t="s">
        <v>96</v>
      </c>
      <c r="Q223" s="66" t="s">
        <v>96</v>
      </c>
      <c r="R223" s="66" t="s">
        <v>96</v>
      </c>
      <c r="S223" s="66" t="s">
        <v>96</v>
      </c>
      <c r="T223" s="66" t="s">
        <v>96</v>
      </c>
      <c r="U223" s="66" t="s">
        <v>96</v>
      </c>
      <c r="V223" s="66" t="s">
        <v>96</v>
      </c>
      <c r="W223" s="66" t="s">
        <v>96</v>
      </c>
      <c r="X223" s="66" t="s">
        <v>96</v>
      </c>
      <c r="Y223" s="24" t="s">
        <v>96</v>
      </c>
      <c r="Z223" s="59"/>
    </row>
    <row r="224" spans="1:26" ht="40.5" x14ac:dyDescent="0.25">
      <c r="A224" s="89" t="s">
        <v>1077</v>
      </c>
      <c r="B224" s="29" t="s">
        <v>363</v>
      </c>
      <c r="C224" s="29" t="s">
        <v>91</v>
      </c>
      <c r="D224" s="29" t="s">
        <v>92</v>
      </c>
      <c r="E224" s="29" t="s">
        <v>93</v>
      </c>
      <c r="F224" s="26">
        <v>952</v>
      </c>
      <c r="G224" s="31">
        <v>0</v>
      </c>
      <c r="H224" s="31">
        <v>0</v>
      </c>
      <c r="I224" s="31">
        <v>952</v>
      </c>
      <c r="J224" s="31">
        <v>0</v>
      </c>
      <c r="K224" s="31">
        <v>0</v>
      </c>
      <c r="L224" s="31">
        <v>0</v>
      </c>
      <c r="M224" s="31">
        <v>0</v>
      </c>
      <c r="N224" s="31">
        <v>0</v>
      </c>
      <c r="O224" s="24" t="s">
        <v>96</v>
      </c>
      <c r="P224" s="66" t="s">
        <v>96</v>
      </c>
      <c r="Q224" s="66" t="s">
        <v>96</v>
      </c>
      <c r="R224" s="66" t="s">
        <v>96</v>
      </c>
      <c r="S224" s="66" t="s">
        <v>96</v>
      </c>
      <c r="T224" s="66" t="s">
        <v>96</v>
      </c>
      <c r="U224" s="66" t="s">
        <v>96</v>
      </c>
      <c r="V224" s="66" t="s">
        <v>96</v>
      </c>
      <c r="W224" s="66" t="s">
        <v>96</v>
      </c>
      <c r="X224" s="66" t="s">
        <v>96</v>
      </c>
      <c r="Y224" s="24" t="s">
        <v>96</v>
      </c>
      <c r="Z224" s="59"/>
    </row>
    <row r="225" spans="1:26" ht="20.25" x14ac:dyDescent="0.25">
      <c r="A225" s="89" t="s">
        <v>1078</v>
      </c>
      <c r="B225" s="55" t="s">
        <v>361</v>
      </c>
      <c r="C225" s="29" t="s">
        <v>91</v>
      </c>
      <c r="D225" s="29" t="s">
        <v>92</v>
      </c>
      <c r="E225" s="29" t="s">
        <v>93</v>
      </c>
      <c r="F225" s="26">
        <v>579</v>
      </c>
      <c r="G225" s="31">
        <v>0</v>
      </c>
      <c r="H225" s="31">
        <v>0</v>
      </c>
      <c r="I225" s="31">
        <v>579</v>
      </c>
      <c r="J225" s="31">
        <v>0</v>
      </c>
      <c r="K225" s="31">
        <v>0</v>
      </c>
      <c r="L225" s="31">
        <v>0</v>
      </c>
      <c r="M225" s="31">
        <v>0</v>
      </c>
      <c r="N225" s="31">
        <v>0</v>
      </c>
      <c r="O225" s="24" t="s">
        <v>96</v>
      </c>
      <c r="P225" s="66" t="s">
        <v>96</v>
      </c>
      <c r="Q225" s="66" t="s">
        <v>96</v>
      </c>
      <c r="R225" s="66" t="s">
        <v>96</v>
      </c>
      <c r="S225" s="66" t="s">
        <v>96</v>
      </c>
      <c r="T225" s="66" t="s">
        <v>96</v>
      </c>
      <c r="U225" s="66" t="s">
        <v>96</v>
      </c>
      <c r="V225" s="66" t="s">
        <v>96</v>
      </c>
      <c r="W225" s="66" t="s">
        <v>96</v>
      </c>
      <c r="X225" s="66" t="s">
        <v>96</v>
      </c>
      <c r="Y225" s="24" t="s">
        <v>96</v>
      </c>
      <c r="Z225" s="59"/>
    </row>
    <row r="226" spans="1:26" ht="101.25" customHeight="1" x14ac:dyDescent="0.25">
      <c r="A226" s="89" t="s">
        <v>1025</v>
      </c>
      <c r="B226" s="29" t="s">
        <v>365</v>
      </c>
      <c r="C226" s="29" t="s">
        <v>91</v>
      </c>
      <c r="D226" s="29" t="s">
        <v>158</v>
      </c>
      <c r="E226" s="29" t="s">
        <v>195</v>
      </c>
      <c r="F226" s="112">
        <v>23.8</v>
      </c>
      <c r="G226" s="113">
        <v>16.556291390728475</v>
      </c>
      <c r="H226" s="113">
        <v>22.413793103448278</v>
      </c>
      <c r="I226" s="113">
        <v>27.419354838709676</v>
      </c>
      <c r="J226" s="113">
        <v>23.80952380952381</v>
      </c>
      <c r="K226" s="113">
        <v>31.25</v>
      </c>
      <c r="L226" s="113">
        <v>25</v>
      </c>
      <c r="M226" s="113">
        <v>27.118644067796609</v>
      </c>
      <c r="N226" s="113">
        <v>28</v>
      </c>
      <c r="O226" s="38">
        <v>28.8</v>
      </c>
      <c r="P226" s="39">
        <v>21.019108280254802</v>
      </c>
      <c r="Q226" s="39">
        <v>28.985507246376802</v>
      </c>
      <c r="R226" s="39">
        <v>36.363636363636402</v>
      </c>
      <c r="S226" s="39" t="s">
        <v>96</v>
      </c>
      <c r="T226" s="39">
        <v>28.571428571428601</v>
      </c>
      <c r="U226" s="39">
        <v>30.508474576271201</v>
      </c>
      <c r="V226" s="39">
        <v>37.7777777777778</v>
      </c>
      <c r="W226" s="39">
        <v>29.824561403508799</v>
      </c>
      <c r="X226" s="39">
        <v>50</v>
      </c>
      <c r="Y226" s="26" t="s">
        <v>96</v>
      </c>
      <c r="Z226" s="59"/>
    </row>
    <row r="227" spans="1:26" ht="20.25" x14ac:dyDescent="0.25">
      <c r="A227" s="89" t="s">
        <v>1026</v>
      </c>
      <c r="B227" s="29" t="s">
        <v>12</v>
      </c>
      <c r="C227" s="29" t="s">
        <v>91</v>
      </c>
      <c r="D227" s="29" t="s">
        <v>158</v>
      </c>
      <c r="E227" s="29" t="s">
        <v>195</v>
      </c>
      <c r="F227" s="90">
        <v>23.4</v>
      </c>
      <c r="G227" s="91">
        <v>16.556291390728475</v>
      </c>
      <c r="H227" s="91">
        <v>22.413793103448278</v>
      </c>
      <c r="I227" s="91">
        <v>25.806451612903224</v>
      </c>
      <c r="J227" s="91">
        <v>19.047619047619047</v>
      </c>
      <c r="K227" s="91">
        <v>31.25</v>
      </c>
      <c r="L227" s="91">
        <v>25</v>
      </c>
      <c r="M227" s="91">
        <v>27.118644067796609</v>
      </c>
      <c r="N227" s="91">
        <v>28</v>
      </c>
      <c r="O227" s="38">
        <v>28.2</v>
      </c>
      <c r="P227" s="40">
        <v>20.38</v>
      </c>
      <c r="Q227" s="40">
        <v>28.99</v>
      </c>
      <c r="R227" s="40">
        <v>36.36</v>
      </c>
      <c r="S227" s="39" t="s">
        <v>96</v>
      </c>
      <c r="T227" s="40">
        <v>28.57</v>
      </c>
      <c r="U227" s="40">
        <v>28.81</v>
      </c>
      <c r="V227" s="40">
        <v>37.78</v>
      </c>
      <c r="W227" s="40">
        <v>29.82</v>
      </c>
      <c r="X227" s="40">
        <v>50</v>
      </c>
      <c r="Y227" s="26" t="s">
        <v>96</v>
      </c>
      <c r="Z227" s="59"/>
    </row>
    <row r="228" spans="1:26" ht="20.25" x14ac:dyDescent="0.25">
      <c r="A228" s="89" t="s">
        <v>1079</v>
      </c>
      <c r="B228" s="29" t="s">
        <v>14</v>
      </c>
      <c r="C228" s="29" t="s">
        <v>91</v>
      </c>
      <c r="D228" s="29" t="s">
        <v>158</v>
      </c>
      <c r="E228" s="29" t="s">
        <v>195</v>
      </c>
      <c r="F228" s="90">
        <v>1.6</v>
      </c>
      <c r="G228" s="91">
        <v>1.9867549668874172</v>
      </c>
      <c r="H228" s="91">
        <v>0</v>
      </c>
      <c r="I228" s="91">
        <v>3.225806451612903</v>
      </c>
      <c r="J228" s="91">
        <v>4.7619047619047619</v>
      </c>
      <c r="K228" s="91">
        <v>0</v>
      </c>
      <c r="L228" s="91">
        <v>0</v>
      </c>
      <c r="M228" s="91">
        <v>3.3898305084745761</v>
      </c>
      <c r="N228" s="91">
        <v>0</v>
      </c>
      <c r="O228" s="38">
        <v>1.2</v>
      </c>
      <c r="P228" s="40">
        <v>0.64</v>
      </c>
      <c r="Q228" s="40">
        <v>0</v>
      </c>
      <c r="R228" s="40">
        <v>0</v>
      </c>
      <c r="S228" s="39" t="s">
        <v>96</v>
      </c>
      <c r="T228" s="40">
        <v>0</v>
      </c>
      <c r="U228" s="40">
        <v>3.39</v>
      </c>
      <c r="V228" s="40">
        <v>0</v>
      </c>
      <c r="W228" s="40">
        <v>1.75</v>
      </c>
      <c r="X228" s="40">
        <v>0</v>
      </c>
      <c r="Y228" s="26" t="s">
        <v>96</v>
      </c>
      <c r="Z228" s="59"/>
    </row>
    <row r="229" spans="1:26" ht="20.25" x14ac:dyDescent="0.25">
      <c r="A229" s="89" t="s">
        <v>1080</v>
      </c>
      <c r="B229" s="55" t="s">
        <v>16</v>
      </c>
      <c r="C229" s="29" t="s">
        <v>91</v>
      </c>
      <c r="D229" s="29" t="s">
        <v>158</v>
      </c>
      <c r="E229" s="29" t="s">
        <v>195</v>
      </c>
      <c r="F229" s="48">
        <v>1</v>
      </c>
      <c r="G229" s="51">
        <v>1.3245033112582782</v>
      </c>
      <c r="H229" s="51">
        <v>0</v>
      </c>
      <c r="I229" s="51">
        <v>3.225806451612903</v>
      </c>
      <c r="J229" s="51">
        <v>0</v>
      </c>
      <c r="K229" s="51">
        <v>0</v>
      </c>
      <c r="L229" s="51">
        <v>0</v>
      </c>
      <c r="M229" s="51">
        <v>1.6949152542372881</v>
      </c>
      <c r="N229" s="51">
        <v>0</v>
      </c>
      <c r="O229" s="48">
        <v>1.2</v>
      </c>
      <c r="P229" s="51">
        <v>0.64</v>
      </c>
      <c r="Q229" s="51">
        <v>0</v>
      </c>
      <c r="R229" s="51">
        <v>0</v>
      </c>
      <c r="S229" s="51" t="s">
        <v>96</v>
      </c>
      <c r="T229" s="51">
        <v>0</v>
      </c>
      <c r="U229" s="51">
        <v>3.39</v>
      </c>
      <c r="V229" s="51">
        <v>0</v>
      </c>
      <c r="W229" s="51">
        <v>1.75</v>
      </c>
      <c r="X229" s="51">
        <v>0</v>
      </c>
      <c r="Y229" s="78" t="s">
        <v>96</v>
      </c>
      <c r="Z229" s="59"/>
    </row>
    <row r="230" spans="1:26" ht="20.25" x14ac:dyDescent="0.25">
      <c r="A230" s="89" t="s">
        <v>1081</v>
      </c>
      <c r="B230" s="55" t="s">
        <v>22</v>
      </c>
      <c r="C230" s="29" t="s">
        <v>91</v>
      </c>
      <c r="D230" s="29" t="s">
        <v>158</v>
      </c>
      <c r="E230" s="29" t="s">
        <v>195</v>
      </c>
      <c r="F230" s="48">
        <v>0.6</v>
      </c>
      <c r="G230" s="51">
        <v>1.3245033112582782</v>
      </c>
      <c r="H230" s="51">
        <v>0</v>
      </c>
      <c r="I230" s="51">
        <v>0</v>
      </c>
      <c r="J230" s="51">
        <v>0</v>
      </c>
      <c r="K230" s="51">
        <v>0</v>
      </c>
      <c r="L230" s="51">
        <v>0</v>
      </c>
      <c r="M230" s="51">
        <v>1.6949152542372881</v>
      </c>
      <c r="N230" s="51">
        <v>0</v>
      </c>
      <c r="O230" s="48">
        <v>0</v>
      </c>
      <c r="P230" s="51">
        <v>0</v>
      </c>
      <c r="Q230" s="51">
        <v>0</v>
      </c>
      <c r="R230" s="51">
        <v>0</v>
      </c>
      <c r="S230" s="51" t="s">
        <v>96</v>
      </c>
      <c r="T230" s="51">
        <v>0</v>
      </c>
      <c r="U230" s="51">
        <v>0</v>
      </c>
      <c r="V230" s="51">
        <v>0</v>
      </c>
      <c r="W230" s="51">
        <v>0</v>
      </c>
      <c r="X230" s="51">
        <v>0</v>
      </c>
      <c r="Y230" s="78" t="s">
        <v>96</v>
      </c>
      <c r="Z230" s="59"/>
    </row>
    <row r="231" spans="1:26" ht="20.25" x14ac:dyDescent="0.25">
      <c r="A231" s="89" t="s">
        <v>1082</v>
      </c>
      <c r="B231" s="55" t="s">
        <v>24</v>
      </c>
      <c r="C231" s="29" t="s">
        <v>91</v>
      </c>
      <c r="D231" s="29" t="s">
        <v>158</v>
      </c>
      <c r="E231" s="29" t="s">
        <v>195</v>
      </c>
      <c r="F231" s="48">
        <v>0.4</v>
      </c>
      <c r="G231" s="51">
        <v>0.66225165562913912</v>
      </c>
      <c r="H231" s="51">
        <v>0</v>
      </c>
      <c r="I231" s="51">
        <v>0</v>
      </c>
      <c r="J231" s="51">
        <v>4.7619047619047619</v>
      </c>
      <c r="K231" s="51">
        <v>0</v>
      </c>
      <c r="L231" s="51">
        <v>0</v>
      </c>
      <c r="M231" s="51">
        <v>0</v>
      </c>
      <c r="N231" s="51">
        <v>0</v>
      </c>
      <c r="O231" s="114" t="s">
        <v>96</v>
      </c>
      <c r="P231" s="115" t="s">
        <v>96</v>
      </c>
      <c r="Q231" s="115" t="s">
        <v>96</v>
      </c>
      <c r="R231" s="115" t="s">
        <v>96</v>
      </c>
      <c r="S231" s="115" t="s">
        <v>96</v>
      </c>
      <c r="T231" s="115" t="s">
        <v>96</v>
      </c>
      <c r="U231" s="115" t="s">
        <v>96</v>
      </c>
      <c r="V231" s="115" t="s">
        <v>96</v>
      </c>
      <c r="W231" s="115" t="s">
        <v>96</v>
      </c>
      <c r="X231" s="115" t="s">
        <v>96</v>
      </c>
      <c r="Y231" s="114" t="s">
        <v>96</v>
      </c>
      <c r="Z231" s="59"/>
    </row>
    <row r="232" spans="1:26" ht="60.75" x14ac:dyDescent="0.25">
      <c r="A232" s="89" t="s">
        <v>1083</v>
      </c>
      <c r="B232" s="29" t="s">
        <v>367</v>
      </c>
      <c r="C232" s="29" t="s">
        <v>91</v>
      </c>
      <c r="D232" s="29" t="s">
        <v>158</v>
      </c>
      <c r="E232" s="29" t="s">
        <v>195</v>
      </c>
      <c r="F232" s="44">
        <v>28.2</v>
      </c>
      <c r="G232" s="95">
        <v>21.85430463576159</v>
      </c>
      <c r="H232" s="95">
        <v>25.862068965517242</v>
      </c>
      <c r="I232" s="95">
        <v>32.258064516129032</v>
      </c>
      <c r="J232" s="95">
        <v>38.095238095238095</v>
      </c>
      <c r="K232" s="95">
        <v>33.75</v>
      </c>
      <c r="L232" s="95">
        <v>25</v>
      </c>
      <c r="M232" s="95">
        <v>33.898305084745765</v>
      </c>
      <c r="N232" s="95">
        <v>28</v>
      </c>
      <c r="O232" s="38">
        <v>36.6</v>
      </c>
      <c r="P232" s="39">
        <v>31.21</v>
      </c>
      <c r="Q232" s="39">
        <v>34.78</v>
      </c>
      <c r="R232" s="39">
        <v>39.39</v>
      </c>
      <c r="S232" s="39" t="s">
        <v>96</v>
      </c>
      <c r="T232" s="39">
        <v>28.57</v>
      </c>
      <c r="U232" s="39">
        <v>32.200000000000003</v>
      </c>
      <c r="V232" s="39">
        <v>46.67</v>
      </c>
      <c r="W232" s="39">
        <v>49.12</v>
      </c>
      <c r="X232" s="39">
        <v>57.14</v>
      </c>
      <c r="Y232" s="78" t="s">
        <v>96</v>
      </c>
      <c r="Z232" s="59"/>
    </row>
    <row r="233" spans="1:26" ht="64.5" x14ac:dyDescent="0.25">
      <c r="A233" s="89" t="s">
        <v>1084</v>
      </c>
      <c r="B233" s="29" t="s">
        <v>368</v>
      </c>
      <c r="C233" s="29" t="s">
        <v>194</v>
      </c>
      <c r="D233" s="29" t="s">
        <v>92</v>
      </c>
      <c r="E233" s="29" t="s">
        <v>93</v>
      </c>
      <c r="F233" s="36">
        <f>F234+F236</f>
        <v>38897</v>
      </c>
      <c r="G233" s="81">
        <f t="shared" ref="G233:N233" si="12">G234+G236</f>
        <v>16594</v>
      </c>
      <c r="H233" s="81">
        <f t="shared" si="12"/>
        <v>2258</v>
      </c>
      <c r="I233" s="81">
        <f t="shared" si="12"/>
        <v>3714</v>
      </c>
      <c r="J233" s="81">
        <f t="shared" si="12"/>
        <v>1487</v>
      </c>
      <c r="K233" s="81">
        <f t="shared" si="12"/>
        <v>6996</v>
      </c>
      <c r="L233" s="81">
        <f t="shared" si="12"/>
        <v>2019</v>
      </c>
      <c r="M233" s="81">
        <f t="shared" si="12"/>
        <v>4378</v>
      </c>
      <c r="N233" s="81">
        <f t="shared" si="12"/>
        <v>1451</v>
      </c>
      <c r="O233" s="26">
        <v>56691</v>
      </c>
      <c r="P233" s="27" t="s">
        <v>96</v>
      </c>
      <c r="Q233" s="27" t="s">
        <v>96</v>
      </c>
      <c r="R233" s="27" t="s">
        <v>96</v>
      </c>
      <c r="S233" s="27" t="s">
        <v>96</v>
      </c>
      <c r="T233" s="27" t="s">
        <v>96</v>
      </c>
      <c r="U233" s="27" t="s">
        <v>96</v>
      </c>
      <c r="V233" s="27" t="s">
        <v>96</v>
      </c>
      <c r="W233" s="27" t="s">
        <v>96</v>
      </c>
      <c r="X233" s="27" t="s">
        <v>96</v>
      </c>
      <c r="Y233" s="26">
        <v>73888</v>
      </c>
      <c r="Z233" s="59"/>
    </row>
    <row r="234" spans="1:26" ht="20.25" x14ac:dyDescent="0.25">
      <c r="A234" s="89" t="s">
        <v>1085</v>
      </c>
      <c r="B234" s="55" t="s">
        <v>269</v>
      </c>
      <c r="C234" s="29" t="s">
        <v>194</v>
      </c>
      <c r="D234" s="29" t="s">
        <v>92</v>
      </c>
      <c r="E234" s="29" t="s">
        <v>93</v>
      </c>
      <c r="F234" s="78">
        <v>34359</v>
      </c>
      <c r="G234" s="81">
        <v>14587</v>
      </c>
      <c r="H234" s="81">
        <v>1635</v>
      </c>
      <c r="I234" s="81">
        <v>3388</v>
      </c>
      <c r="J234" s="81">
        <v>1460</v>
      </c>
      <c r="K234" s="81">
        <v>6573</v>
      </c>
      <c r="L234" s="81">
        <v>1818</v>
      </c>
      <c r="M234" s="81">
        <v>3848</v>
      </c>
      <c r="N234" s="81">
        <v>1050</v>
      </c>
      <c r="O234" s="78">
        <v>53636</v>
      </c>
      <c r="P234" s="81">
        <v>15982</v>
      </c>
      <c r="Q234" s="81">
        <v>2711</v>
      </c>
      <c r="R234" s="81">
        <v>3233</v>
      </c>
      <c r="S234" s="81">
        <v>149</v>
      </c>
      <c r="T234" s="81">
        <v>2941</v>
      </c>
      <c r="U234" s="81">
        <v>7497</v>
      </c>
      <c r="V234" s="81">
        <v>1574</v>
      </c>
      <c r="W234" s="81">
        <v>6735</v>
      </c>
      <c r="X234" s="81">
        <v>12814</v>
      </c>
      <c r="Y234" s="78">
        <v>68697</v>
      </c>
      <c r="Z234" s="59"/>
    </row>
    <row r="235" spans="1:26" ht="20.25" x14ac:dyDescent="0.25">
      <c r="A235" s="89" t="s">
        <v>1086</v>
      </c>
      <c r="B235" s="55" t="s">
        <v>361</v>
      </c>
      <c r="C235" s="29" t="s">
        <v>194</v>
      </c>
      <c r="D235" s="29" t="s">
        <v>92</v>
      </c>
      <c r="E235" s="29" t="s">
        <v>93</v>
      </c>
      <c r="F235" s="78">
        <v>14996</v>
      </c>
      <c r="G235" s="81">
        <v>2954</v>
      </c>
      <c r="H235" s="81">
        <v>785</v>
      </c>
      <c r="I235" s="81">
        <v>1769</v>
      </c>
      <c r="J235" s="81">
        <v>1240</v>
      </c>
      <c r="K235" s="81">
        <v>3959</v>
      </c>
      <c r="L235" s="81">
        <v>1346</v>
      </c>
      <c r="M235" s="81">
        <v>2246</v>
      </c>
      <c r="N235" s="81">
        <v>697</v>
      </c>
      <c r="O235" s="48" t="s">
        <v>96</v>
      </c>
      <c r="P235" s="51" t="s">
        <v>96</v>
      </c>
      <c r="Q235" s="51" t="s">
        <v>96</v>
      </c>
      <c r="R235" s="51" t="s">
        <v>96</v>
      </c>
      <c r="S235" s="51" t="s">
        <v>96</v>
      </c>
      <c r="T235" s="51" t="s">
        <v>96</v>
      </c>
      <c r="U235" s="51" t="s">
        <v>96</v>
      </c>
      <c r="V235" s="51" t="s">
        <v>96</v>
      </c>
      <c r="W235" s="51" t="s">
        <v>96</v>
      </c>
      <c r="X235" s="51" t="s">
        <v>96</v>
      </c>
      <c r="Y235" s="48" t="s">
        <v>96</v>
      </c>
      <c r="Z235" s="59"/>
    </row>
    <row r="236" spans="1:26" ht="20.25" x14ac:dyDescent="0.25">
      <c r="A236" s="89" t="s">
        <v>1087</v>
      </c>
      <c r="B236" s="55" t="s">
        <v>26</v>
      </c>
      <c r="C236" s="29" t="s">
        <v>194</v>
      </c>
      <c r="D236" s="29" t="s">
        <v>92</v>
      </c>
      <c r="E236" s="29" t="s">
        <v>93</v>
      </c>
      <c r="F236" s="78">
        <f>SUM(G236:N236)</f>
        <v>4538</v>
      </c>
      <c r="G236" s="81">
        <v>2007</v>
      </c>
      <c r="H236" s="193">
        <v>623</v>
      </c>
      <c r="I236" s="81">
        <v>326</v>
      </c>
      <c r="J236" s="81">
        <v>27</v>
      </c>
      <c r="K236" s="81">
        <v>423</v>
      </c>
      <c r="L236" s="81">
        <v>201</v>
      </c>
      <c r="M236" s="81">
        <v>530</v>
      </c>
      <c r="N236" s="81">
        <v>401</v>
      </c>
      <c r="O236" s="78">
        <v>3055</v>
      </c>
      <c r="P236" s="81" t="s">
        <v>96</v>
      </c>
      <c r="Q236" s="81" t="s">
        <v>96</v>
      </c>
      <c r="R236" s="81" t="s">
        <v>96</v>
      </c>
      <c r="S236" s="81" t="s">
        <v>96</v>
      </c>
      <c r="T236" s="81" t="s">
        <v>96</v>
      </c>
      <c r="U236" s="81" t="s">
        <v>96</v>
      </c>
      <c r="V236" s="81" t="s">
        <v>96</v>
      </c>
      <c r="W236" s="81" t="s">
        <v>96</v>
      </c>
      <c r="X236" s="81" t="s">
        <v>96</v>
      </c>
      <c r="Y236" s="78">
        <v>5191</v>
      </c>
      <c r="Z236" s="59"/>
    </row>
    <row r="237" spans="1:26" ht="40.5" x14ac:dyDescent="0.25">
      <c r="A237" s="89" t="s">
        <v>1088</v>
      </c>
      <c r="B237" s="29" t="s">
        <v>369</v>
      </c>
      <c r="C237" s="29" t="s">
        <v>194</v>
      </c>
      <c r="D237" s="29" t="s">
        <v>92</v>
      </c>
      <c r="E237" s="29" t="s">
        <v>93</v>
      </c>
      <c r="F237" s="26">
        <v>555</v>
      </c>
      <c r="G237" s="31">
        <v>0</v>
      </c>
      <c r="H237" s="31">
        <v>0</v>
      </c>
      <c r="I237" s="31">
        <v>555</v>
      </c>
      <c r="J237" s="31">
        <v>0</v>
      </c>
      <c r="K237" s="31">
        <v>0</v>
      </c>
      <c r="L237" s="31">
        <v>0</v>
      </c>
      <c r="M237" s="31">
        <v>0</v>
      </c>
      <c r="N237" s="31">
        <v>0</v>
      </c>
      <c r="O237" s="48" t="s">
        <v>96</v>
      </c>
      <c r="P237" s="51" t="s">
        <v>96</v>
      </c>
      <c r="Q237" s="51" t="s">
        <v>96</v>
      </c>
      <c r="R237" s="51" t="s">
        <v>96</v>
      </c>
      <c r="S237" s="51" t="s">
        <v>96</v>
      </c>
      <c r="T237" s="51" t="s">
        <v>96</v>
      </c>
      <c r="U237" s="51" t="s">
        <v>96</v>
      </c>
      <c r="V237" s="51" t="s">
        <v>96</v>
      </c>
      <c r="W237" s="51" t="s">
        <v>96</v>
      </c>
      <c r="X237" s="51" t="s">
        <v>96</v>
      </c>
      <c r="Y237" s="48" t="s">
        <v>96</v>
      </c>
      <c r="Z237" s="59"/>
    </row>
    <row r="238" spans="1:26" ht="20.25" x14ac:dyDescent="0.25">
      <c r="A238" s="89" t="s">
        <v>1027</v>
      </c>
      <c r="B238" s="55" t="s">
        <v>361</v>
      </c>
      <c r="C238" s="29" t="s">
        <v>194</v>
      </c>
      <c r="D238" s="29" t="s">
        <v>92</v>
      </c>
      <c r="E238" s="29" t="s">
        <v>93</v>
      </c>
      <c r="F238" s="26">
        <v>335</v>
      </c>
      <c r="G238" s="31">
        <v>0</v>
      </c>
      <c r="H238" s="31">
        <v>0</v>
      </c>
      <c r="I238" s="31">
        <v>335</v>
      </c>
      <c r="J238" s="31">
        <v>0</v>
      </c>
      <c r="K238" s="31">
        <v>0</v>
      </c>
      <c r="L238" s="31">
        <v>0</v>
      </c>
      <c r="M238" s="31">
        <v>0</v>
      </c>
      <c r="N238" s="31">
        <v>0</v>
      </c>
      <c r="O238" s="48" t="s">
        <v>96</v>
      </c>
      <c r="P238" s="51" t="s">
        <v>96</v>
      </c>
      <c r="Q238" s="51" t="s">
        <v>96</v>
      </c>
      <c r="R238" s="51" t="s">
        <v>96</v>
      </c>
      <c r="S238" s="51" t="s">
        <v>96</v>
      </c>
      <c r="T238" s="51" t="s">
        <v>96</v>
      </c>
      <c r="U238" s="51" t="s">
        <v>96</v>
      </c>
      <c r="V238" s="51" t="s">
        <v>96</v>
      </c>
      <c r="W238" s="51" t="s">
        <v>96</v>
      </c>
      <c r="X238" s="51" t="s">
        <v>96</v>
      </c>
      <c r="Y238" s="48" t="s">
        <v>96</v>
      </c>
      <c r="Z238" s="59"/>
    </row>
    <row r="239" spans="1:26" ht="40.5" x14ac:dyDescent="0.25">
      <c r="A239" s="89" t="s">
        <v>1028</v>
      </c>
      <c r="B239" s="29" t="s">
        <v>370</v>
      </c>
      <c r="C239" s="29" t="s">
        <v>194</v>
      </c>
      <c r="D239" s="29" t="s">
        <v>92</v>
      </c>
      <c r="E239" s="29" t="s">
        <v>93</v>
      </c>
      <c r="F239" s="26">
        <v>33804</v>
      </c>
      <c r="G239" s="31">
        <v>14587</v>
      </c>
      <c r="H239" s="31">
        <v>1635</v>
      </c>
      <c r="I239" s="31">
        <v>2833</v>
      </c>
      <c r="J239" s="31">
        <v>1460</v>
      </c>
      <c r="K239" s="31">
        <v>6573</v>
      </c>
      <c r="L239" s="31">
        <v>1818</v>
      </c>
      <c r="M239" s="31">
        <v>3848</v>
      </c>
      <c r="N239" s="31">
        <v>1050</v>
      </c>
      <c r="O239" s="48" t="s">
        <v>96</v>
      </c>
      <c r="P239" s="51" t="s">
        <v>96</v>
      </c>
      <c r="Q239" s="51" t="s">
        <v>96</v>
      </c>
      <c r="R239" s="51" t="s">
        <v>96</v>
      </c>
      <c r="S239" s="51" t="s">
        <v>96</v>
      </c>
      <c r="T239" s="51" t="s">
        <v>96</v>
      </c>
      <c r="U239" s="51" t="s">
        <v>96</v>
      </c>
      <c r="V239" s="51" t="s">
        <v>96</v>
      </c>
      <c r="W239" s="51" t="s">
        <v>96</v>
      </c>
      <c r="X239" s="51" t="s">
        <v>96</v>
      </c>
      <c r="Y239" s="48" t="s">
        <v>96</v>
      </c>
      <c r="Z239" s="59"/>
    </row>
    <row r="240" spans="1:26" ht="20.25" x14ac:dyDescent="0.25">
      <c r="A240" s="89" t="s">
        <v>1029</v>
      </c>
      <c r="B240" s="55" t="s">
        <v>361</v>
      </c>
      <c r="C240" s="29" t="s">
        <v>194</v>
      </c>
      <c r="D240" s="29" t="s">
        <v>92</v>
      </c>
      <c r="E240" s="29" t="s">
        <v>93</v>
      </c>
      <c r="F240" s="26">
        <v>14661</v>
      </c>
      <c r="G240" s="31">
        <v>2954</v>
      </c>
      <c r="H240" s="31">
        <v>785</v>
      </c>
      <c r="I240" s="31">
        <v>1434</v>
      </c>
      <c r="J240" s="31">
        <v>1240</v>
      </c>
      <c r="K240" s="31">
        <v>3959</v>
      </c>
      <c r="L240" s="31">
        <v>1346</v>
      </c>
      <c r="M240" s="31">
        <v>2246</v>
      </c>
      <c r="N240" s="31">
        <v>697</v>
      </c>
      <c r="O240" s="48" t="s">
        <v>96</v>
      </c>
      <c r="P240" s="51" t="s">
        <v>96</v>
      </c>
      <c r="Q240" s="51" t="s">
        <v>96</v>
      </c>
      <c r="R240" s="51" t="s">
        <v>96</v>
      </c>
      <c r="S240" s="51" t="s">
        <v>96</v>
      </c>
      <c r="T240" s="51" t="s">
        <v>96</v>
      </c>
      <c r="U240" s="51" t="s">
        <v>96</v>
      </c>
      <c r="V240" s="51" t="s">
        <v>96</v>
      </c>
      <c r="W240" s="51" t="s">
        <v>96</v>
      </c>
      <c r="X240" s="51" t="s">
        <v>96</v>
      </c>
      <c r="Y240" s="48" t="s">
        <v>96</v>
      </c>
      <c r="Z240" s="59"/>
    </row>
    <row r="241" spans="1:26" ht="60.75" x14ac:dyDescent="0.25">
      <c r="A241" s="89" t="s">
        <v>1089</v>
      </c>
      <c r="B241" s="29" t="s">
        <v>371</v>
      </c>
      <c r="C241" s="29" t="s">
        <v>194</v>
      </c>
      <c r="D241" s="29" t="s">
        <v>158</v>
      </c>
      <c r="E241" s="29" t="s">
        <v>195</v>
      </c>
      <c r="F241" s="90">
        <v>20</v>
      </c>
      <c r="G241" s="91">
        <v>15.894039735099337</v>
      </c>
      <c r="H241" s="91">
        <v>17.241379310344829</v>
      </c>
      <c r="I241" s="91">
        <v>20.967741935483872</v>
      </c>
      <c r="J241" s="91">
        <v>9.5238095238095237</v>
      </c>
      <c r="K241" s="91">
        <v>26.25</v>
      </c>
      <c r="L241" s="91">
        <v>20.454545454545453</v>
      </c>
      <c r="M241" s="91">
        <v>25.423728813559322</v>
      </c>
      <c r="N241" s="91">
        <v>24</v>
      </c>
      <c r="O241" s="38">
        <v>51.2</v>
      </c>
      <c r="P241" s="39">
        <v>42.68</v>
      </c>
      <c r="Q241" s="39">
        <v>52.17</v>
      </c>
      <c r="R241" s="39">
        <v>54.55</v>
      </c>
      <c r="S241" s="39" t="s">
        <v>96</v>
      </c>
      <c r="T241" s="39">
        <v>71.430000000000007</v>
      </c>
      <c r="U241" s="39">
        <v>54.24</v>
      </c>
      <c r="V241" s="39">
        <v>64.44</v>
      </c>
      <c r="W241" s="39">
        <v>47.37</v>
      </c>
      <c r="X241" s="39">
        <v>71.430000000000007</v>
      </c>
      <c r="Y241" s="38">
        <f>ROUND(90/500*100,2)</f>
        <v>18</v>
      </c>
      <c r="Z241" s="59"/>
    </row>
    <row r="242" spans="1:26" ht="20.25" x14ac:dyDescent="0.25">
      <c r="A242" s="89" t="s">
        <v>1090</v>
      </c>
      <c r="B242" s="29" t="s">
        <v>12</v>
      </c>
      <c r="C242" s="29" t="s">
        <v>194</v>
      </c>
      <c r="D242" s="29" t="s">
        <v>158</v>
      </c>
      <c r="E242" s="29" t="s">
        <v>195</v>
      </c>
      <c r="F242" s="90">
        <v>19.8</v>
      </c>
      <c r="G242" s="91">
        <v>15.894039735099337</v>
      </c>
      <c r="H242" s="91">
        <v>17.241379310344829</v>
      </c>
      <c r="I242" s="91">
        <v>19.35483870967742</v>
      </c>
      <c r="J242" s="91">
        <v>9.5238095238095237</v>
      </c>
      <c r="K242" s="91">
        <v>26.25</v>
      </c>
      <c r="L242" s="91">
        <v>20.454545454545453</v>
      </c>
      <c r="M242" s="91">
        <v>25.423728813559322</v>
      </c>
      <c r="N242" s="91">
        <v>24</v>
      </c>
      <c r="O242" s="38">
        <v>48.8</v>
      </c>
      <c r="P242" s="39">
        <v>38.85</v>
      </c>
      <c r="Q242" s="39">
        <v>50.72</v>
      </c>
      <c r="R242" s="39">
        <v>51.52</v>
      </c>
      <c r="S242" s="39" t="s">
        <v>96</v>
      </c>
      <c r="T242" s="39">
        <v>71.430000000000007</v>
      </c>
      <c r="U242" s="39">
        <v>52.54</v>
      </c>
      <c r="V242" s="39">
        <v>60</v>
      </c>
      <c r="W242" s="39">
        <v>47.37</v>
      </c>
      <c r="X242" s="39">
        <v>71.430000000000007</v>
      </c>
      <c r="Y242" s="38">
        <f>ROUND(84/500*100,2)</f>
        <v>16.8</v>
      </c>
      <c r="Z242" s="59"/>
    </row>
    <row r="243" spans="1:26" ht="20.25" x14ac:dyDescent="0.25">
      <c r="A243" s="89" t="s">
        <v>1091</v>
      </c>
      <c r="B243" s="29" t="s">
        <v>14</v>
      </c>
      <c r="C243" s="29" t="s">
        <v>194</v>
      </c>
      <c r="D243" s="29" t="s">
        <v>158</v>
      </c>
      <c r="E243" s="29" t="s">
        <v>195</v>
      </c>
      <c r="F243" s="90">
        <v>1.6</v>
      </c>
      <c r="G243" s="91">
        <v>0.66225165562913912</v>
      </c>
      <c r="H243" s="91">
        <v>0</v>
      </c>
      <c r="I243" s="91">
        <v>6.4516129032258061</v>
      </c>
      <c r="J243" s="91">
        <v>0</v>
      </c>
      <c r="K243" s="91">
        <v>0</v>
      </c>
      <c r="L243" s="91">
        <v>2.2727272727272729</v>
      </c>
      <c r="M243" s="91">
        <v>3.3898305084745761</v>
      </c>
      <c r="N243" s="91">
        <v>0</v>
      </c>
      <c r="O243" s="38">
        <v>12</v>
      </c>
      <c r="P243" s="39">
        <v>12.1</v>
      </c>
      <c r="Q243" s="39">
        <v>14.49</v>
      </c>
      <c r="R243" s="39">
        <v>12.12</v>
      </c>
      <c r="S243" s="39" t="s">
        <v>96</v>
      </c>
      <c r="T243" s="39">
        <v>0</v>
      </c>
      <c r="U243" s="39">
        <v>13.56</v>
      </c>
      <c r="V243" s="39">
        <v>11.11</v>
      </c>
      <c r="W243" s="39">
        <v>7.02</v>
      </c>
      <c r="X243" s="39">
        <v>14.29</v>
      </c>
      <c r="Y243" s="38">
        <f>ROUND(8/500*100,2)</f>
        <v>1.6</v>
      </c>
      <c r="Z243" s="59"/>
    </row>
    <row r="244" spans="1:26" ht="20.25" x14ac:dyDescent="0.25">
      <c r="A244" s="89" t="s">
        <v>1092</v>
      </c>
      <c r="B244" s="55" t="s">
        <v>16</v>
      </c>
      <c r="C244" s="29" t="s">
        <v>194</v>
      </c>
      <c r="D244" s="29" t="s">
        <v>158</v>
      </c>
      <c r="E244" s="29" t="s">
        <v>195</v>
      </c>
      <c r="F244" s="48">
        <v>1.2</v>
      </c>
      <c r="G244" s="51">
        <v>0</v>
      </c>
      <c r="H244" s="51">
        <v>0</v>
      </c>
      <c r="I244" s="51">
        <v>6.4516129032258061</v>
      </c>
      <c r="J244" s="51">
        <v>0</v>
      </c>
      <c r="K244" s="51">
        <v>0</v>
      </c>
      <c r="L244" s="51">
        <v>0</v>
      </c>
      <c r="M244" s="51">
        <v>3.3898305084745761</v>
      </c>
      <c r="N244" s="51">
        <v>0</v>
      </c>
      <c r="O244" s="48">
        <v>10</v>
      </c>
      <c r="P244" s="51">
        <v>8.2799999999999994</v>
      </c>
      <c r="Q244" s="51">
        <v>11.59</v>
      </c>
      <c r="R244" s="51">
        <v>12.12</v>
      </c>
      <c r="S244" s="51" t="s">
        <v>96</v>
      </c>
      <c r="T244" s="51">
        <v>0</v>
      </c>
      <c r="U244" s="51">
        <v>11.86</v>
      </c>
      <c r="V244" s="51">
        <v>11.11</v>
      </c>
      <c r="W244" s="51">
        <v>7.02</v>
      </c>
      <c r="X244" s="51">
        <v>14.29</v>
      </c>
      <c r="Y244" s="48">
        <f>ROUND(6/500*100,2)</f>
        <v>1.2</v>
      </c>
      <c r="Z244" s="59"/>
    </row>
    <row r="245" spans="1:26" ht="20.25" x14ac:dyDescent="0.25">
      <c r="A245" s="89" t="s">
        <v>1093</v>
      </c>
      <c r="B245" s="55" t="s">
        <v>22</v>
      </c>
      <c r="C245" s="29" t="s">
        <v>194</v>
      </c>
      <c r="D245" s="29" t="s">
        <v>158</v>
      </c>
      <c r="E245" s="29" t="s">
        <v>195</v>
      </c>
      <c r="F245" s="48">
        <v>0.4</v>
      </c>
      <c r="G245" s="51">
        <v>0</v>
      </c>
      <c r="H245" s="51">
        <v>0</v>
      </c>
      <c r="I245" s="51">
        <v>1.6129032258064515</v>
      </c>
      <c r="J245" s="51">
        <v>0</v>
      </c>
      <c r="K245" s="51">
        <v>0</v>
      </c>
      <c r="L245" s="51">
        <v>2.2727272727272729</v>
      </c>
      <c r="M245" s="51">
        <v>0</v>
      </c>
      <c r="N245" s="51">
        <v>0</v>
      </c>
      <c r="O245" s="48">
        <v>9.1999999999999993</v>
      </c>
      <c r="P245" s="51">
        <v>10.19</v>
      </c>
      <c r="Q245" s="51">
        <v>10.14</v>
      </c>
      <c r="R245" s="51">
        <v>12.12</v>
      </c>
      <c r="S245" s="51" t="s">
        <v>96</v>
      </c>
      <c r="T245" s="51">
        <v>0</v>
      </c>
      <c r="U245" s="51">
        <v>8.4700000000000006</v>
      </c>
      <c r="V245" s="51">
        <v>8.89</v>
      </c>
      <c r="W245" s="51">
        <v>7.02</v>
      </c>
      <c r="X245" s="51">
        <v>7.14</v>
      </c>
      <c r="Y245" s="48">
        <f>ROUND(4/500*100,2)</f>
        <v>0.8</v>
      </c>
      <c r="Z245" s="59"/>
    </row>
    <row r="246" spans="1:26" ht="20.25" x14ac:dyDescent="0.25">
      <c r="A246" s="89" t="s">
        <v>1094</v>
      </c>
      <c r="B246" s="55" t="s">
        <v>24</v>
      </c>
      <c r="C246" s="29" t="s">
        <v>194</v>
      </c>
      <c r="D246" s="29" t="s">
        <v>158</v>
      </c>
      <c r="E246" s="29" t="s">
        <v>195</v>
      </c>
      <c r="F246" s="48">
        <v>0.4</v>
      </c>
      <c r="G246" s="51">
        <v>0.66225165562913912</v>
      </c>
      <c r="H246" s="51">
        <v>0</v>
      </c>
      <c r="I246" s="51">
        <v>1.6129032258064515</v>
      </c>
      <c r="J246" s="51">
        <v>0</v>
      </c>
      <c r="K246" s="51">
        <v>0</v>
      </c>
      <c r="L246" s="51">
        <v>0</v>
      </c>
      <c r="M246" s="51">
        <v>0</v>
      </c>
      <c r="N246" s="51">
        <v>0</v>
      </c>
      <c r="O246" s="48" t="s">
        <v>96</v>
      </c>
      <c r="P246" s="51" t="s">
        <v>96</v>
      </c>
      <c r="Q246" s="51" t="s">
        <v>96</v>
      </c>
      <c r="R246" s="51" t="s">
        <v>96</v>
      </c>
      <c r="S246" s="51" t="s">
        <v>96</v>
      </c>
      <c r="T246" s="51" t="s">
        <v>96</v>
      </c>
      <c r="U246" s="51" t="s">
        <v>96</v>
      </c>
      <c r="V246" s="51" t="s">
        <v>96</v>
      </c>
      <c r="W246" s="51" t="s">
        <v>96</v>
      </c>
      <c r="X246" s="51" t="s">
        <v>96</v>
      </c>
      <c r="Y246" s="48" t="s">
        <v>96</v>
      </c>
      <c r="Z246" s="59"/>
    </row>
    <row r="247" spans="1:26" ht="40.5" x14ac:dyDescent="0.25">
      <c r="A247" s="89" t="s">
        <v>1095</v>
      </c>
      <c r="B247" s="29" t="s">
        <v>375</v>
      </c>
      <c r="C247" s="29" t="s">
        <v>194</v>
      </c>
      <c r="D247" s="29" t="s">
        <v>158</v>
      </c>
      <c r="E247" s="29" t="s">
        <v>195</v>
      </c>
      <c r="F247" s="90">
        <v>11</v>
      </c>
      <c r="G247" s="91">
        <v>8.6092715231788084</v>
      </c>
      <c r="H247" s="91">
        <v>12.068965517241379</v>
      </c>
      <c r="I247" s="91">
        <v>17.741935483870968</v>
      </c>
      <c r="J247" s="91">
        <v>4.7619047619047619</v>
      </c>
      <c r="K247" s="91">
        <v>17.5</v>
      </c>
      <c r="L247" s="91">
        <v>9.0909090909090917</v>
      </c>
      <c r="M247" s="91">
        <v>8.4745762711864412</v>
      </c>
      <c r="N247" s="91">
        <v>0</v>
      </c>
      <c r="O247" s="90">
        <v>21.2</v>
      </c>
      <c r="P247" s="91">
        <v>18.471337579617835</v>
      </c>
      <c r="Q247" s="91">
        <v>18.840579710144926</v>
      </c>
      <c r="R247" s="91">
        <v>24.242424242424242</v>
      </c>
      <c r="S247" s="91" t="s">
        <v>96</v>
      </c>
      <c r="T247" s="91">
        <v>42.857142857142854</v>
      </c>
      <c r="U247" s="91">
        <v>25.423728813559322</v>
      </c>
      <c r="V247" s="91">
        <v>28.888888888888889</v>
      </c>
      <c r="W247" s="91">
        <v>15.789473684210526</v>
      </c>
      <c r="X247" s="91">
        <v>7.1428571428571432</v>
      </c>
      <c r="Y247" s="90">
        <v>6.1876247504990021</v>
      </c>
      <c r="Z247" s="59"/>
    </row>
    <row r="248" spans="1:26" ht="20.25" x14ac:dyDescent="0.25">
      <c r="A248" s="89" t="s">
        <v>1030</v>
      </c>
      <c r="B248" s="55" t="s">
        <v>376</v>
      </c>
      <c r="C248" s="29" t="s">
        <v>194</v>
      </c>
      <c r="D248" s="29" t="s">
        <v>158</v>
      </c>
      <c r="E248" s="29" t="s">
        <v>195</v>
      </c>
      <c r="F248" s="48">
        <v>9.8000000000000007</v>
      </c>
      <c r="G248" s="51">
        <v>8.6092715231788084</v>
      </c>
      <c r="H248" s="51">
        <v>10.344827586206897</v>
      </c>
      <c r="I248" s="51">
        <v>16.129032258064516</v>
      </c>
      <c r="J248" s="51">
        <v>0</v>
      </c>
      <c r="K248" s="51">
        <v>16.25</v>
      </c>
      <c r="L248" s="51">
        <v>6.8181818181818183</v>
      </c>
      <c r="M248" s="51">
        <v>6.7796610169491522</v>
      </c>
      <c r="N248" s="51">
        <v>0</v>
      </c>
      <c r="O248" s="48">
        <v>19.2</v>
      </c>
      <c r="P248" s="51">
        <v>17.834394904458598</v>
      </c>
      <c r="Q248" s="51">
        <v>14.492753623188406</v>
      </c>
      <c r="R248" s="51">
        <v>18.181818181818183</v>
      </c>
      <c r="S248" s="51" t="s">
        <v>96</v>
      </c>
      <c r="T248" s="51">
        <v>42.857142857142854</v>
      </c>
      <c r="U248" s="51">
        <v>22.881355932203391</v>
      </c>
      <c r="V248" s="51">
        <v>28.888888888888889</v>
      </c>
      <c r="W248" s="51">
        <v>14.035087719298245</v>
      </c>
      <c r="X248" s="51">
        <v>7.1428571428571432</v>
      </c>
      <c r="Y248" s="48">
        <v>4.1916167664670656</v>
      </c>
      <c r="Z248" s="59"/>
    </row>
    <row r="249" spans="1:26" ht="20.25" x14ac:dyDescent="0.25">
      <c r="A249" s="89" t="s">
        <v>1031</v>
      </c>
      <c r="B249" s="55" t="s">
        <v>378</v>
      </c>
      <c r="C249" s="29" t="s">
        <v>194</v>
      </c>
      <c r="D249" s="29" t="s">
        <v>158</v>
      </c>
      <c r="E249" s="29" t="s">
        <v>195</v>
      </c>
      <c r="F249" s="48">
        <v>1.8</v>
      </c>
      <c r="G249" s="51">
        <v>1.3245033112582782</v>
      </c>
      <c r="H249" s="51">
        <v>1.7241379310344827</v>
      </c>
      <c r="I249" s="51">
        <v>3.225806451612903</v>
      </c>
      <c r="J249" s="51">
        <v>4.7619047619047619</v>
      </c>
      <c r="K249" s="51">
        <v>1.25</v>
      </c>
      <c r="L249" s="51">
        <v>2.2727272727272729</v>
      </c>
      <c r="M249" s="51">
        <v>1.6949152542372881</v>
      </c>
      <c r="N249" s="51">
        <v>0</v>
      </c>
      <c r="O249" s="48">
        <v>5</v>
      </c>
      <c r="P249" s="51">
        <v>2.5477707006369426</v>
      </c>
      <c r="Q249" s="51">
        <v>5.7971014492753623</v>
      </c>
      <c r="R249" s="51">
        <v>12.121212121212121</v>
      </c>
      <c r="S249" s="51" t="s">
        <v>96</v>
      </c>
      <c r="T249" s="51">
        <v>0</v>
      </c>
      <c r="U249" s="51">
        <v>6.7796610169491522</v>
      </c>
      <c r="V249" s="51">
        <v>4.4444444444444446</v>
      </c>
      <c r="W249" s="51">
        <v>5.2631578947368425</v>
      </c>
      <c r="X249" s="51">
        <v>0</v>
      </c>
      <c r="Y249" s="48">
        <v>2.7944111776447107</v>
      </c>
      <c r="Z249" s="59"/>
    </row>
    <row r="250" spans="1:26" ht="101.25" customHeight="1" x14ac:dyDescent="0.25">
      <c r="A250" s="194" t="s">
        <v>1096</v>
      </c>
      <c r="B250" s="29" t="s">
        <v>379</v>
      </c>
      <c r="C250" s="29" t="s">
        <v>194</v>
      </c>
      <c r="D250" s="29" t="s">
        <v>158</v>
      </c>
      <c r="E250" s="29" t="s">
        <v>195</v>
      </c>
      <c r="F250" s="38">
        <v>26.2</v>
      </c>
      <c r="G250" s="39">
        <v>20.52980132450331</v>
      </c>
      <c r="H250" s="39">
        <v>25.862068965517242</v>
      </c>
      <c r="I250" s="39">
        <v>29.032258064516128</v>
      </c>
      <c r="J250" s="39">
        <v>14.285714285714286</v>
      </c>
      <c r="K250" s="39">
        <v>35</v>
      </c>
      <c r="L250" s="39">
        <v>27.272727272727273</v>
      </c>
      <c r="M250" s="39">
        <v>30.508474576271187</v>
      </c>
      <c r="N250" s="39">
        <v>24</v>
      </c>
      <c r="O250" s="38">
        <v>38.4</v>
      </c>
      <c r="P250" s="39">
        <v>35.031847133757964</v>
      </c>
      <c r="Q250" s="39">
        <v>37.681159420289852</v>
      </c>
      <c r="R250" s="39">
        <v>36.363636363636367</v>
      </c>
      <c r="S250" s="39" t="s">
        <v>96</v>
      </c>
      <c r="T250" s="39">
        <v>71.428571428571431</v>
      </c>
      <c r="U250" s="39">
        <v>40.677966101694913</v>
      </c>
      <c r="V250" s="39">
        <v>48.888888888888886</v>
      </c>
      <c r="W250" s="39">
        <v>33.333333333333336</v>
      </c>
      <c r="X250" s="39">
        <v>35.714285714285715</v>
      </c>
      <c r="Y250" s="38">
        <v>21.956087824351297</v>
      </c>
      <c r="Z250" s="59"/>
    </row>
    <row r="251" spans="1:26" ht="60.75" x14ac:dyDescent="0.25">
      <c r="A251" s="194" t="s">
        <v>1032</v>
      </c>
      <c r="B251" s="29" t="s">
        <v>380</v>
      </c>
      <c r="C251" s="29" t="s">
        <v>91</v>
      </c>
      <c r="D251" s="29" t="s">
        <v>267</v>
      </c>
      <c r="E251" s="29" t="s">
        <v>93</v>
      </c>
      <c r="F251" s="26">
        <v>4468.88</v>
      </c>
      <c r="G251" s="27">
        <v>1887.249</v>
      </c>
      <c r="H251" s="27">
        <v>430.77600000000001</v>
      </c>
      <c r="I251" s="27">
        <v>411.31799999999998</v>
      </c>
      <c r="J251" s="27">
        <v>164.32300000000001</v>
      </c>
      <c r="K251" s="27">
        <v>748.03</v>
      </c>
      <c r="L251" s="27">
        <v>255.86699999999999</v>
      </c>
      <c r="M251" s="27">
        <v>416.69499999999999</v>
      </c>
      <c r="N251" s="27">
        <v>154.62299999999999</v>
      </c>
      <c r="O251" s="26">
        <v>4885.3360000000002</v>
      </c>
      <c r="P251" s="27">
        <v>2218.2710000000002</v>
      </c>
      <c r="Q251" s="27">
        <v>485.04700000000003</v>
      </c>
      <c r="R251" s="27">
        <v>394.76799999999997</v>
      </c>
      <c r="S251" s="27">
        <v>6.7110000000000003</v>
      </c>
      <c r="T251" s="27">
        <v>180.541</v>
      </c>
      <c r="U251" s="27">
        <v>773.28300000000002</v>
      </c>
      <c r="V251" s="27">
        <v>292.19</v>
      </c>
      <c r="W251" s="27">
        <v>378.358</v>
      </c>
      <c r="X251" s="27">
        <v>156.167</v>
      </c>
      <c r="Y251" s="26">
        <v>5116.8280000000004</v>
      </c>
      <c r="Z251" s="59"/>
    </row>
    <row r="252" spans="1:26" ht="20.25" x14ac:dyDescent="0.25">
      <c r="A252" s="89" t="s">
        <v>412</v>
      </c>
      <c r="B252" s="55" t="s">
        <v>381</v>
      </c>
      <c r="C252" s="29" t="s">
        <v>91</v>
      </c>
      <c r="D252" s="29" t="s">
        <v>267</v>
      </c>
      <c r="E252" s="116" t="s">
        <v>93</v>
      </c>
      <c r="F252" s="26">
        <v>388.404</v>
      </c>
      <c r="G252" s="27">
        <v>91.507999999999996</v>
      </c>
      <c r="H252" s="27">
        <v>21.178000000000001</v>
      </c>
      <c r="I252" s="27">
        <v>50.256</v>
      </c>
      <c r="J252" s="27">
        <v>20.388000000000002</v>
      </c>
      <c r="K252" s="27">
        <v>77.277000000000001</v>
      </c>
      <c r="L252" s="27">
        <v>37.085999999999999</v>
      </c>
      <c r="M252" s="27">
        <v>59.527000000000001</v>
      </c>
      <c r="N252" s="27">
        <v>31.181999999999999</v>
      </c>
      <c r="O252" s="26">
        <v>470.27600000000001</v>
      </c>
      <c r="P252" s="27">
        <v>109.919</v>
      </c>
      <c r="Q252" s="27">
        <v>28.16</v>
      </c>
      <c r="R252" s="27">
        <v>56.968000000000004</v>
      </c>
      <c r="S252" s="27">
        <v>0.22700000000000001</v>
      </c>
      <c r="T252" s="27">
        <v>24.937999999999999</v>
      </c>
      <c r="U252" s="27">
        <v>97.974000000000004</v>
      </c>
      <c r="V252" s="27">
        <v>46.652000000000001</v>
      </c>
      <c r="W252" s="27">
        <v>68.679000000000002</v>
      </c>
      <c r="X252" s="27">
        <v>36.756999999999998</v>
      </c>
      <c r="Y252" s="26">
        <v>642.78399999999999</v>
      </c>
      <c r="Z252" s="59"/>
    </row>
    <row r="253" spans="1:26" ht="60.75" x14ac:dyDescent="0.25">
      <c r="A253" s="89" t="s">
        <v>1033</v>
      </c>
      <c r="B253" s="29" t="s">
        <v>382</v>
      </c>
      <c r="C253" s="29" t="s">
        <v>91</v>
      </c>
      <c r="D253" s="29" t="s">
        <v>267</v>
      </c>
      <c r="E253" s="29" t="s">
        <v>93</v>
      </c>
      <c r="F253" s="26">
        <v>636.00099999999998</v>
      </c>
      <c r="G253" s="27">
        <v>265.185</v>
      </c>
      <c r="H253" s="27">
        <v>80.203000000000003</v>
      </c>
      <c r="I253" s="27">
        <v>64.314999999999998</v>
      </c>
      <c r="J253" s="27">
        <v>25.484000000000002</v>
      </c>
      <c r="K253" s="27">
        <v>95.287000000000006</v>
      </c>
      <c r="L253" s="27">
        <v>39.881</v>
      </c>
      <c r="M253" s="27">
        <v>47.843000000000004</v>
      </c>
      <c r="N253" s="27">
        <v>17.802</v>
      </c>
      <c r="O253" s="26">
        <v>666.19799999999998</v>
      </c>
      <c r="P253" s="27">
        <v>311.73399999999998</v>
      </c>
      <c r="Q253" s="27">
        <v>87.272000000000006</v>
      </c>
      <c r="R253" s="27">
        <v>61.46</v>
      </c>
      <c r="S253" s="27">
        <v>0.79800000000000004</v>
      </c>
      <c r="T253" s="27">
        <v>23.67</v>
      </c>
      <c r="U253" s="27">
        <v>85.096999999999994</v>
      </c>
      <c r="V253" s="27">
        <v>32.591000000000001</v>
      </c>
      <c r="W253" s="27">
        <v>46.901000000000003</v>
      </c>
      <c r="X253" s="27">
        <v>16.675999999999998</v>
      </c>
      <c r="Y253" s="26">
        <v>394.38799999999998</v>
      </c>
      <c r="Z253" s="59"/>
    </row>
    <row r="254" spans="1:26" ht="20.25" x14ac:dyDescent="0.25">
      <c r="A254" s="89" t="s">
        <v>1097</v>
      </c>
      <c r="B254" s="55" t="s">
        <v>381</v>
      </c>
      <c r="C254" s="29" t="s">
        <v>91</v>
      </c>
      <c r="D254" s="29" t="s">
        <v>267</v>
      </c>
      <c r="E254" s="29" t="s">
        <v>93</v>
      </c>
      <c r="F254" s="26">
        <v>62.201999999999998</v>
      </c>
      <c r="G254" s="27">
        <v>11.356</v>
      </c>
      <c r="H254" s="27">
        <v>2.8940000000000001</v>
      </c>
      <c r="I254" s="27">
        <v>10.842000000000001</v>
      </c>
      <c r="J254" s="27">
        <v>6.4480000000000004</v>
      </c>
      <c r="K254" s="27">
        <v>12.698</v>
      </c>
      <c r="L254" s="27">
        <v>7.6609999999999996</v>
      </c>
      <c r="M254" s="27">
        <v>7.1020000000000003</v>
      </c>
      <c r="N254" s="27">
        <v>3.2010000000000001</v>
      </c>
      <c r="O254" s="26">
        <v>70.069999999999993</v>
      </c>
      <c r="P254" s="27">
        <v>13.087</v>
      </c>
      <c r="Q254" s="27">
        <v>4.0869999999999997</v>
      </c>
      <c r="R254" s="27">
        <v>13.045999999999999</v>
      </c>
      <c r="S254" s="27">
        <v>2E-3</v>
      </c>
      <c r="T254" s="27">
        <v>6.226</v>
      </c>
      <c r="U254" s="27">
        <v>12.8</v>
      </c>
      <c r="V254" s="27">
        <v>9.1880000000000006</v>
      </c>
      <c r="W254" s="27">
        <v>8.4960000000000004</v>
      </c>
      <c r="X254" s="27">
        <v>3.1389999999999998</v>
      </c>
      <c r="Y254" s="26">
        <v>52.061</v>
      </c>
      <c r="Z254" s="59"/>
    </row>
    <row r="255" spans="1:26" ht="81" x14ac:dyDescent="0.25">
      <c r="A255" s="89" t="s">
        <v>1098</v>
      </c>
      <c r="B255" s="29" t="s">
        <v>384</v>
      </c>
      <c r="C255" s="29" t="s">
        <v>91</v>
      </c>
      <c r="D255" s="29" t="s">
        <v>158</v>
      </c>
      <c r="E255" s="29" t="s">
        <v>93</v>
      </c>
      <c r="F255" s="38">
        <f>ROUND(F251/Справочно!E22*100,2)</f>
        <v>15.84</v>
      </c>
      <c r="G255" s="39">
        <f>ROUND(G251/Справочно!F22*100,2)</f>
        <v>12.87</v>
      </c>
      <c r="H255" s="39">
        <f>ROUND(H251/Справочно!G22*100,2)</f>
        <v>16.37</v>
      </c>
      <c r="I255" s="39">
        <f>ROUND(I251/Справочно!H22*100,2)</f>
        <v>25.96</v>
      </c>
      <c r="J255" s="39">
        <f>ROUND(J251/Справочно!I22*100,2)</f>
        <v>50.84</v>
      </c>
      <c r="K255" s="39">
        <f>ROUND(K251/Справочно!J22*100,2)</f>
        <v>22.51</v>
      </c>
      <c r="L255" s="39">
        <f>ROUND(L251/Справочно!K22*100,2)</f>
        <v>10.26</v>
      </c>
      <c r="M255" s="39">
        <f>ROUND(M251/Справочно!L22*100,2)</f>
        <v>17.579999999999998</v>
      </c>
      <c r="N255" s="39">
        <f>ROUND(N251/Справочно!M22*100,2)</f>
        <v>18.91</v>
      </c>
      <c r="O255" s="38">
        <f>ROUND(O251/Справочно!N22*100,2)</f>
        <v>16.350000000000001</v>
      </c>
      <c r="P255" s="39">
        <f>ROUND(P251/Справочно!O22*100,2)</f>
        <v>14.45</v>
      </c>
      <c r="Q255" s="39">
        <f>ROUND(Q251/Справочно!P22*100,2)</f>
        <v>16.010000000000002</v>
      </c>
      <c r="R255" s="39">
        <f>ROUND(R251/Справочно!Q22*100,2)</f>
        <v>24.52</v>
      </c>
      <c r="S255" s="39">
        <f>ROUND(S251/Справочно!R22*100,2)</f>
        <v>62.74</v>
      </c>
      <c r="T255" s="39">
        <f>ROUND(T251/Справочно!S22*100,2)</f>
        <v>53.34</v>
      </c>
      <c r="U255" s="39">
        <f>ROUND(U251/Справочно!T22*100,2)</f>
        <v>21.66</v>
      </c>
      <c r="V255" s="39">
        <f>ROUND(V251/Справочно!U22*100,2)</f>
        <v>10.62</v>
      </c>
      <c r="W255" s="39">
        <f>ROUND(W251/Справочно!V22*100,2)</f>
        <v>16.579999999999998</v>
      </c>
      <c r="X255" s="39">
        <f>ROUND(X251/Справочно!W22*100,2)</f>
        <v>16.55</v>
      </c>
      <c r="Y255" s="38">
        <f>ROUND(Y251/Справочно!X22*100,2)</f>
        <v>18.420000000000002</v>
      </c>
      <c r="Z255" s="59"/>
    </row>
    <row r="256" spans="1:26" ht="64.5" x14ac:dyDescent="0.25">
      <c r="A256" s="89" t="s">
        <v>1099</v>
      </c>
      <c r="B256" s="29" t="s">
        <v>385</v>
      </c>
      <c r="C256" s="29" t="s">
        <v>91</v>
      </c>
      <c r="D256" s="29" t="s">
        <v>267</v>
      </c>
      <c r="E256" s="29" t="s">
        <v>93</v>
      </c>
      <c r="F256" s="26">
        <v>41.927363304999993</v>
      </c>
      <c r="G256" s="96">
        <v>10.358495523</v>
      </c>
      <c r="H256" s="96">
        <v>2.4523784769999999</v>
      </c>
      <c r="I256" s="96">
        <v>4.5367341730000001</v>
      </c>
      <c r="J256" s="96">
        <v>2.5152050000000004</v>
      </c>
      <c r="K256" s="96">
        <v>7.7634051310000007</v>
      </c>
      <c r="L256" s="96">
        <v>3.6995543170000005</v>
      </c>
      <c r="M256" s="96">
        <v>4.5532153429999997</v>
      </c>
      <c r="N256" s="96">
        <v>6.0483753409999998</v>
      </c>
      <c r="O256" s="26">
        <v>34.183999999999997</v>
      </c>
      <c r="P256" s="27" t="s">
        <v>96</v>
      </c>
      <c r="Q256" s="27" t="s">
        <v>96</v>
      </c>
      <c r="R256" s="27" t="s">
        <v>96</v>
      </c>
      <c r="S256" s="27" t="s">
        <v>96</v>
      </c>
      <c r="T256" s="27" t="s">
        <v>96</v>
      </c>
      <c r="U256" s="27" t="s">
        <v>96</v>
      </c>
      <c r="V256" s="27" t="s">
        <v>96</v>
      </c>
      <c r="W256" s="27" t="s">
        <v>96</v>
      </c>
      <c r="X256" s="27" t="s">
        <v>96</v>
      </c>
      <c r="Y256" s="26">
        <v>28</v>
      </c>
      <c r="Z256" s="59"/>
    </row>
    <row r="257" spans="1:26" ht="20.25" x14ac:dyDescent="0.25">
      <c r="A257" s="89" t="s">
        <v>1100</v>
      </c>
      <c r="B257" s="55" t="s">
        <v>269</v>
      </c>
      <c r="C257" s="29" t="s">
        <v>91</v>
      </c>
      <c r="D257" s="29" t="s">
        <v>267</v>
      </c>
      <c r="E257" s="29" t="s">
        <v>93</v>
      </c>
      <c r="F257" s="26">
        <v>21.399063000000002</v>
      </c>
      <c r="G257" s="96">
        <v>4.6114030000000001</v>
      </c>
      <c r="H257" s="96">
        <v>1.5489139999999999</v>
      </c>
      <c r="I257" s="96">
        <v>2.421224</v>
      </c>
      <c r="J257" s="96">
        <v>2.236199</v>
      </c>
      <c r="K257" s="96">
        <v>5.1440849999999996</v>
      </c>
      <c r="L257" s="96">
        <v>1.549374</v>
      </c>
      <c r="M257" s="96">
        <v>2.9375339999999999</v>
      </c>
      <c r="N257" s="96">
        <v>0.95033000000000001</v>
      </c>
      <c r="O257" s="78">
        <v>18.178000000000001</v>
      </c>
      <c r="P257" s="79">
        <v>5.99</v>
      </c>
      <c r="Q257" s="79">
        <v>0.871</v>
      </c>
      <c r="R257" s="79">
        <v>1.5529999999999999</v>
      </c>
      <c r="S257" s="79">
        <v>6.0999999999999999E-2</v>
      </c>
      <c r="T257" s="79">
        <v>1.649</v>
      </c>
      <c r="U257" s="79">
        <v>3.8450000000000002</v>
      </c>
      <c r="V257" s="79">
        <v>1.0840000000000001</v>
      </c>
      <c r="W257" s="79">
        <v>2.3620000000000001</v>
      </c>
      <c r="X257" s="79">
        <v>0.76200000000000001</v>
      </c>
      <c r="Y257" s="78">
        <v>15</v>
      </c>
      <c r="Z257" s="59"/>
    </row>
    <row r="258" spans="1:26" ht="20.25" x14ac:dyDescent="0.25">
      <c r="A258" s="89" t="s">
        <v>1101</v>
      </c>
      <c r="B258" s="55" t="s">
        <v>361</v>
      </c>
      <c r="C258" s="29" t="s">
        <v>91</v>
      </c>
      <c r="D258" s="29" t="s">
        <v>267</v>
      </c>
      <c r="E258" s="29" t="s">
        <v>93</v>
      </c>
      <c r="F258" s="26">
        <v>11.858211000000001</v>
      </c>
      <c r="G258" s="96">
        <v>2.2771599999999999</v>
      </c>
      <c r="H258" s="96">
        <v>0.59989499999999996</v>
      </c>
      <c r="I258" s="96">
        <v>1.4476549999999999</v>
      </c>
      <c r="J258" s="96">
        <v>1.817334</v>
      </c>
      <c r="K258" s="96">
        <v>2.7009970000000001</v>
      </c>
      <c r="L258" s="96">
        <v>0.96767000000000003</v>
      </c>
      <c r="M258" s="96">
        <v>1.480731</v>
      </c>
      <c r="N258" s="96">
        <v>0.56676899999999997</v>
      </c>
      <c r="O258" s="24" t="s">
        <v>96</v>
      </c>
      <c r="P258" s="66" t="s">
        <v>96</v>
      </c>
      <c r="Q258" s="66" t="s">
        <v>96</v>
      </c>
      <c r="R258" s="66" t="s">
        <v>96</v>
      </c>
      <c r="S258" s="66" t="s">
        <v>96</v>
      </c>
      <c r="T258" s="66" t="s">
        <v>96</v>
      </c>
      <c r="U258" s="66" t="s">
        <v>96</v>
      </c>
      <c r="V258" s="66" t="s">
        <v>96</v>
      </c>
      <c r="W258" s="66" t="s">
        <v>96</v>
      </c>
      <c r="X258" s="66" t="s">
        <v>96</v>
      </c>
      <c r="Y258" s="24" t="s">
        <v>96</v>
      </c>
      <c r="Z258" s="59"/>
    </row>
    <row r="259" spans="1:26" ht="60.75" x14ac:dyDescent="0.25">
      <c r="A259" s="89" t="s">
        <v>1102</v>
      </c>
      <c r="B259" s="29" t="s">
        <v>386</v>
      </c>
      <c r="C259" s="29" t="s">
        <v>91</v>
      </c>
      <c r="D259" s="29" t="s">
        <v>267</v>
      </c>
      <c r="E259" s="29" t="s">
        <v>93</v>
      </c>
      <c r="F259" s="26">
        <v>2.2915923260000035</v>
      </c>
      <c r="G259" s="96">
        <v>0.96276503299999971</v>
      </c>
      <c r="H259" s="96">
        <v>0.12338008900000001</v>
      </c>
      <c r="I259" s="96">
        <v>0.15324346200000002</v>
      </c>
      <c r="J259" s="96">
        <v>0.20355253799999998</v>
      </c>
      <c r="K259" s="96">
        <v>0.36708736899999994</v>
      </c>
      <c r="L259" s="96">
        <v>0.109622899</v>
      </c>
      <c r="M259" s="96">
        <v>0.33316014399999994</v>
      </c>
      <c r="N259" s="96">
        <v>3.8780792000000001E-2</v>
      </c>
      <c r="O259" s="24" t="s">
        <v>96</v>
      </c>
      <c r="P259" s="66" t="s">
        <v>96</v>
      </c>
      <c r="Q259" s="66" t="s">
        <v>96</v>
      </c>
      <c r="R259" s="66" t="s">
        <v>96</v>
      </c>
      <c r="S259" s="66" t="s">
        <v>96</v>
      </c>
      <c r="T259" s="66" t="s">
        <v>96</v>
      </c>
      <c r="U259" s="66" t="s">
        <v>96</v>
      </c>
      <c r="V259" s="66" t="s">
        <v>96</v>
      </c>
      <c r="W259" s="66" t="s">
        <v>96</v>
      </c>
      <c r="X259" s="66" t="s">
        <v>96</v>
      </c>
      <c r="Y259" s="24" t="s">
        <v>96</v>
      </c>
      <c r="Z259" s="59"/>
    </row>
    <row r="260" spans="1:26" ht="20.25" x14ac:dyDescent="0.25">
      <c r="A260" s="89" t="s">
        <v>1103</v>
      </c>
      <c r="B260" s="55" t="s">
        <v>26</v>
      </c>
      <c r="C260" s="29" t="s">
        <v>91</v>
      </c>
      <c r="D260" s="29" t="s">
        <v>267</v>
      </c>
      <c r="E260" s="29" t="s">
        <v>93</v>
      </c>
      <c r="F260" s="26">
        <v>13.741717</v>
      </c>
      <c r="G260" s="96">
        <v>2.9880719999999998</v>
      </c>
      <c r="H260" s="96">
        <v>0.86743599999999998</v>
      </c>
      <c r="I260" s="96">
        <v>1.668277</v>
      </c>
      <c r="J260" s="96">
        <v>5.5E-2</v>
      </c>
      <c r="K260" s="96">
        <v>1.466097</v>
      </c>
      <c r="L260" s="96">
        <v>0.88590400000000002</v>
      </c>
      <c r="M260" s="96">
        <v>1.397008</v>
      </c>
      <c r="N260" s="96">
        <v>4.4139229999999996</v>
      </c>
      <c r="O260" s="78">
        <v>16.006</v>
      </c>
      <c r="P260" s="81" t="s">
        <v>96</v>
      </c>
      <c r="Q260" s="81" t="s">
        <v>96</v>
      </c>
      <c r="R260" s="81" t="s">
        <v>96</v>
      </c>
      <c r="S260" s="81" t="s">
        <v>96</v>
      </c>
      <c r="T260" s="81" t="s">
        <v>96</v>
      </c>
      <c r="U260" s="81" t="s">
        <v>96</v>
      </c>
      <c r="V260" s="81" t="s">
        <v>96</v>
      </c>
      <c r="W260" s="81" t="s">
        <v>96</v>
      </c>
      <c r="X260" s="81" t="s">
        <v>96</v>
      </c>
      <c r="Y260" s="78">
        <v>13</v>
      </c>
      <c r="Z260" s="59"/>
    </row>
    <row r="261" spans="1:26" ht="20.25" x14ac:dyDescent="0.25">
      <c r="A261" s="89" t="s">
        <v>1104</v>
      </c>
      <c r="B261" s="55" t="s">
        <v>270</v>
      </c>
      <c r="C261" s="29" t="s">
        <v>91</v>
      </c>
      <c r="D261" s="29" t="s">
        <v>267</v>
      </c>
      <c r="E261" s="29" t="s">
        <v>93</v>
      </c>
      <c r="F261" s="26">
        <v>6.7865833049999962</v>
      </c>
      <c r="G261" s="96">
        <v>2.7590205230000002</v>
      </c>
      <c r="H261" s="96">
        <v>3.6028477000000003E-2</v>
      </c>
      <c r="I261" s="96">
        <v>0.44723317299999998</v>
      </c>
      <c r="J261" s="96">
        <v>0.22400600000000001</v>
      </c>
      <c r="K261" s="96">
        <v>1.1532231310000003</v>
      </c>
      <c r="L261" s="96">
        <v>1.2642763170000002</v>
      </c>
      <c r="M261" s="96">
        <v>0.21867334299999999</v>
      </c>
      <c r="N261" s="96">
        <v>0.68412234099999991</v>
      </c>
      <c r="O261" s="24" t="s">
        <v>96</v>
      </c>
      <c r="P261" s="66" t="s">
        <v>96</v>
      </c>
      <c r="Q261" s="66" t="s">
        <v>96</v>
      </c>
      <c r="R261" s="66" t="s">
        <v>96</v>
      </c>
      <c r="S261" s="66" t="s">
        <v>96</v>
      </c>
      <c r="T261" s="66" t="s">
        <v>96</v>
      </c>
      <c r="U261" s="66" t="s">
        <v>96</v>
      </c>
      <c r="V261" s="66" t="s">
        <v>96</v>
      </c>
      <c r="W261" s="66" t="s">
        <v>96</v>
      </c>
      <c r="X261" s="66" t="s">
        <v>96</v>
      </c>
      <c r="Y261" s="24" t="s">
        <v>96</v>
      </c>
      <c r="Z261" s="59"/>
    </row>
    <row r="262" spans="1:26" ht="60.75" x14ac:dyDescent="0.25">
      <c r="A262" s="89" t="s">
        <v>1034</v>
      </c>
      <c r="B262" s="29" t="s">
        <v>388</v>
      </c>
      <c r="C262" s="29" t="s">
        <v>91</v>
      </c>
      <c r="D262" s="29" t="s">
        <v>267</v>
      </c>
      <c r="E262" s="29" t="s">
        <v>93</v>
      </c>
      <c r="F262" s="52">
        <v>0.74260099999999996</v>
      </c>
      <c r="G262" s="96">
        <v>0</v>
      </c>
      <c r="H262" s="96">
        <v>0</v>
      </c>
      <c r="I262" s="96">
        <v>0.74260099999999996</v>
      </c>
      <c r="J262" s="96">
        <v>0</v>
      </c>
      <c r="K262" s="96">
        <v>0</v>
      </c>
      <c r="L262" s="96">
        <v>0</v>
      </c>
      <c r="M262" s="96">
        <v>0</v>
      </c>
      <c r="N262" s="96">
        <v>0</v>
      </c>
      <c r="O262" s="24" t="s">
        <v>96</v>
      </c>
      <c r="P262" s="66" t="s">
        <v>96</v>
      </c>
      <c r="Q262" s="66" t="s">
        <v>96</v>
      </c>
      <c r="R262" s="66" t="s">
        <v>96</v>
      </c>
      <c r="S262" s="66" t="s">
        <v>96</v>
      </c>
      <c r="T262" s="66" t="s">
        <v>96</v>
      </c>
      <c r="U262" s="66" t="s">
        <v>96</v>
      </c>
      <c r="V262" s="66" t="s">
        <v>96</v>
      </c>
      <c r="W262" s="66" t="s">
        <v>96</v>
      </c>
      <c r="X262" s="66" t="s">
        <v>96</v>
      </c>
      <c r="Y262" s="24" t="s">
        <v>96</v>
      </c>
      <c r="Z262" s="59"/>
    </row>
    <row r="263" spans="1:26" ht="20.25" x14ac:dyDescent="0.25">
      <c r="A263" s="89" t="s">
        <v>1105</v>
      </c>
      <c r="B263" s="55" t="s">
        <v>361</v>
      </c>
      <c r="C263" s="29" t="s">
        <v>91</v>
      </c>
      <c r="D263" s="29" t="s">
        <v>267</v>
      </c>
      <c r="E263" s="29" t="s">
        <v>93</v>
      </c>
      <c r="F263" s="52">
        <v>0.40730300000000003</v>
      </c>
      <c r="G263" s="96">
        <v>0</v>
      </c>
      <c r="H263" s="96">
        <v>0</v>
      </c>
      <c r="I263" s="96">
        <v>0.40730300000000003</v>
      </c>
      <c r="J263" s="96">
        <v>0</v>
      </c>
      <c r="K263" s="96">
        <v>0</v>
      </c>
      <c r="L263" s="96">
        <v>0</v>
      </c>
      <c r="M263" s="96">
        <v>0</v>
      </c>
      <c r="N263" s="96">
        <v>0</v>
      </c>
      <c r="O263" s="24" t="s">
        <v>96</v>
      </c>
      <c r="P263" s="66" t="s">
        <v>96</v>
      </c>
      <c r="Q263" s="66" t="s">
        <v>96</v>
      </c>
      <c r="R263" s="66" t="s">
        <v>96</v>
      </c>
      <c r="S263" s="66" t="s">
        <v>96</v>
      </c>
      <c r="T263" s="66" t="s">
        <v>96</v>
      </c>
      <c r="U263" s="66" t="s">
        <v>96</v>
      </c>
      <c r="V263" s="66" t="s">
        <v>96</v>
      </c>
      <c r="W263" s="66" t="s">
        <v>96</v>
      </c>
      <c r="X263" s="66" t="s">
        <v>96</v>
      </c>
      <c r="Y263" s="24" t="s">
        <v>96</v>
      </c>
      <c r="Z263" s="59"/>
    </row>
    <row r="264" spans="1:26" ht="60.75" x14ac:dyDescent="0.25">
      <c r="A264" s="89" t="s">
        <v>1106</v>
      </c>
      <c r="B264" s="29" t="s">
        <v>389</v>
      </c>
      <c r="C264" s="29" t="s">
        <v>91</v>
      </c>
      <c r="D264" s="29" t="s">
        <v>267</v>
      </c>
      <c r="E264" s="29" t="s">
        <v>93</v>
      </c>
      <c r="F264" s="26">
        <v>5.7024511999999999E-2</v>
      </c>
      <c r="G264" s="96">
        <v>0</v>
      </c>
      <c r="H264" s="96">
        <v>0</v>
      </c>
      <c r="I264" s="96">
        <v>5.7024511999999999E-2</v>
      </c>
      <c r="J264" s="96">
        <v>0</v>
      </c>
      <c r="K264" s="96">
        <v>0</v>
      </c>
      <c r="L264" s="96">
        <v>0</v>
      </c>
      <c r="M264" s="96">
        <v>0</v>
      </c>
      <c r="N264" s="96">
        <v>0</v>
      </c>
      <c r="O264" s="24" t="s">
        <v>96</v>
      </c>
      <c r="P264" s="66" t="s">
        <v>96</v>
      </c>
      <c r="Q264" s="66" t="s">
        <v>96</v>
      </c>
      <c r="R264" s="66" t="s">
        <v>96</v>
      </c>
      <c r="S264" s="66" t="s">
        <v>96</v>
      </c>
      <c r="T264" s="66" t="s">
        <v>96</v>
      </c>
      <c r="U264" s="66" t="s">
        <v>96</v>
      </c>
      <c r="V264" s="66" t="s">
        <v>96</v>
      </c>
      <c r="W264" s="66" t="s">
        <v>96</v>
      </c>
      <c r="X264" s="66" t="s">
        <v>96</v>
      </c>
      <c r="Y264" s="24" t="s">
        <v>96</v>
      </c>
      <c r="Z264" s="59"/>
    </row>
    <row r="265" spans="1:26" ht="60.75" x14ac:dyDescent="0.25">
      <c r="A265" s="89" t="s">
        <v>1107</v>
      </c>
      <c r="B265" s="29" t="s">
        <v>390</v>
      </c>
      <c r="C265" s="29" t="s">
        <v>91</v>
      </c>
      <c r="D265" s="29" t="s">
        <v>267</v>
      </c>
      <c r="E265" s="29" t="s">
        <v>93</v>
      </c>
      <c r="F265" s="26">
        <v>20.656462000000001</v>
      </c>
      <c r="G265" s="96">
        <v>4.6114030000000001</v>
      </c>
      <c r="H265" s="96">
        <v>1.5489139999999999</v>
      </c>
      <c r="I265" s="96">
        <v>1.678623</v>
      </c>
      <c r="J265" s="96">
        <v>2.236199</v>
      </c>
      <c r="K265" s="96">
        <v>5.1440849999999996</v>
      </c>
      <c r="L265" s="96">
        <v>1.549374</v>
      </c>
      <c r="M265" s="96">
        <v>2.9375339999999999</v>
      </c>
      <c r="N265" s="96">
        <v>0.95033000000000001</v>
      </c>
      <c r="O265" s="24" t="s">
        <v>96</v>
      </c>
      <c r="P265" s="66" t="s">
        <v>96</v>
      </c>
      <c r="Q265" s="66" t="s">
        <v>96</v>
      </c>
      <c r="R265" s="66" t="s">
        <v>96</v>
      </c>
      <c r="S265" s="66" t="s">
        <v>96</v>
      </c>
      <c r="T265" s="66" t="s">
        <v>96</v>
      </c>
      <c r="U265" s="66" t="s">
        <v>96</v>
      </c>
      <c r="V265" s="66" t="s">
        <v>96</v>
      </c>
      <c r="W265" s="66" t="s">
        <v>96</v>
      </c>
      <c r="X265" s="66" t="s">
        <v>96</v>
      </c>
      <c r="Y265" s="24" t="s">
        <v>96</v>
      </c>
      <c r="Z265" s="59"/>
    </row>
    <row r="266" spans="1:26" ht="20.25" x14ac:dyDescent="0.25">
      <c r="A266" s="89" t="s">
        <v>858</v>
      </c>
      <c r="B266" s="55" t="s">
        <v>361</v>
      </c>
      <c r="C266" s="29" t="s">
        <v>91</v>
      </c>
      <c r="D266" s="29" t="s">
        <v>267</v>
      </c>
      <c r="E266" s="29" t="s">
        <v>93</v>
      </c>
      <c r="F266" s="26">
        <v>11.450908</v>
      </c>
      <c r="G266" s="96">
        <v>2.2771599999999999</v>
      </c>
      <c r="H266" s="96">
        <v>0.59989499999999996</v>
      </c>
      <c r="I266" s="96">
        <v>1.0403519999999999</v>
      </c>
      <c r="J266" s="96">
        <v>1.817334</v>
      </c>
      <c r="K266" s="96">
        <v>2.7009970000000001</v>
      </c>
      <c r="L266" s="96">
        <v>0.96767000000000003</v>
      </c>
      <c r="M266" s="96">
        <v>1.480731</v>
      </c>
      <c r="N266" s="96">
        <v>0.56676899999999997</v>
      </c>
      <c r="O266" s="24" t="s">
        <v>96</v>
      </c>
      <c r="P266" s="66" t="s">
        <v>96</v>
      </c>
      <c r="Q266" s="66" t="s">
        <v>96</v>
      </c>
      <c r="R266" s="66" t="s">
        <v>96</v>
      </c>
      <c r="S266" s="66" t="s">
        <v>96</v>
      </c>
      <c r="T266" s="66" t="s">
        <v>96</v>
      </c>
      <c r="U266" s="66" t="s">
        <v>96</v>
      </c>
      <c r="V266" s="66" t="s">
        <v>96</v>
      </c>
      <c r="W266" s="66" t="s">
        <v>96</v>
      </c>
      <c r="X266" s="66" t="s">
        <v>96</v>
      </c>
      <c r="Y266" s="24" t="s">
        <v>96</v>
      </c>
      <c r="Z266" s="59"/>
    </row>
    <row r="267" spans="1:26" ht="60.75" x14ac:dyDescent="0.25">
      <c r="A267" s="89" t="s">
        <v>1108</v>
      </c>
      <c r="B267" s="29" t="s">
        <v>391</v>
      </c>
      <c r="C267" s="29" t="s">
        <v>91</v>
      </c>
      <c r="D267" s="29" t="s">
        <v>267</v>
      </c>
      <c r="E267" s="29" t="s">
        <v>93</v>
      </c>
      <c r="F267" s="26">
        <v>2.2345678140000009</v>
      </c>
      <c r="G267" s="96">
        <v>0.96276503299999983</v>
      </c>
      <c r="H267" s="96">
        <v>0.12338008900000004</v>
      </c>
      <c r="I267" s="96">
        <v>9.6218950000000011E-2</v>
      </c>
      <c r="J267" s="96">
        <v>0.20355253800000001</v>
      </c>
      <c r="K267" s="96">
        <v>0.36708736899999994</v>
      </c>
      <c r="L267" s="96">
        <v>0.10962289900000001</v>
      </c>
      <c r="M267" s="96">
        <v>0.33316014399999999</v>
      </c>
      <c r="N267" s="96">
        <v>3.8780791999999994E-2</v>
      </c>
      <c r="O267" s="24" t="s">
        <v>96</v>
      </c>
      <c r="P267" s="66" t="s">
        <v>96</v>
      </c>
      <c r="Q267" s="66" t="s">
        <v>96</v>
      </c>
      <c r="R267" s="66" t="s">
        <v>96</v>
      </c>
      <c r="S267" s="66" t="s">
        <v>96</v>
      </c>
      <c r="T267" s="66" t="s">
        <v>96</v>
      </c>
      <c r="U267" s="66" t="s">
        <v>96</v>
      </c>
      <c r="V267" s="66" t="s">
        <v>96</v>
      </c>
      <c r="W267" s="66" t="s">
        <v>96</v>
      </c>
      <c r="X267" s="66" t="s">
        <v>96</v>
      </c>
      <c r="Y267" s="24" t="s">
        <v>96</v>
      </c>
      <c r="Z267" s="59"/>
    </row>
    <row r="268" spans="1:26" ht="60.75" x14ac:dyDescent="0.25">
      <c r="A268" s="89" t="s">
        <v>1109</v>
      </c>
      <c r="B268" s="29" t="s">
        <v>392</v>
      </c>
      <c r="C268" s="29" t="s">
        <v>91</v>
      </c>
      <c r="D268" s="29" t="s">
        <v>267</v>
      </c>
      <c r="E268" s="29" t="s">
        <v>93</v>
      </c>
      <c r="F268" s="26">
        <f>F251+F256</f>
        <v>4510.8073633049999</v>
      </c>
      <c r="G268" s="118">
        <f t="shared" ref="G268:N268" si="13">G251+G256</f>
        <v>1897.6074955230001</v>
      </c>
      <c r="H268" s="118">
        <f t="shared" si="13"/>
        <v>433.22837847700004</v>
      </c>
      <c r="I268" s="118">
        <f t="shared" si="13"/>
        <v>415.854734173</v>
      </c>
      <c r="J268" s="118">
        <f t="shared" si="13"/>
        <v>166.83820500000002</v>
      </c>
      <c r="K268" s="118">
        <f t="shared" si="13"/>
        <v>755.79340513099999</v>
      </c>
      <c r="L268" s="118">
        <f t="shared" si="13"/>
        <v>259.566554317</v>
      </c>
      <c r="M268" s="118">
        <f t="shared" si="13"/>
        <v>421.24821534299997</v>
      </c>
      <c r="N268" s="118">
        <f t="shared" si="13"/>
        <v>160.67137534099999</v>
      </c>
      <c r="O268" s="26">
        <f>O251+O256</f>
        <v>4919.5200000000004</v>
      </c>
      <c r="P268" s="27" t="s">
        <v>96</v>
      </c>
      <c r="Q268" s="27" t="s">
        <v>96</v>
      </c>
      <c r="R268" s="27" t="s">
        <v>96</v>
      </c>
      <c r="S268" s="27" t="s">
        <v>96</v>
      </c>
      <c r="T268" s="27" t="s">
        <v>96</v>
      </c>
      <c r="U268" s="27" t="s">
        <v>96</v>
      </c>
      <c r="V268" s="27" t="s">
        <v>96</v>
      </c>
      <c r="W268" s="27" t="s">
        <v>96</v>
      </c>
      <c r="X268" s="27" t="s">
        <v>96</v>
      </c>
      <c r="Y268" s="26">
        <v>5145</v>
      </c>
      <c r="Z268" s="59"/>
    </row>
    <row r="269" spans="1:26" ht="81" x14ac:dyDescent="0.25">
      <c r="A269" s="89" t="s">
        <v>1110</v>
      </c>
      <c r="B269" s="29" t="s">
        <v>393</v>
      </c>
      <c r="C269" s="29" t="s">
        <v>91</v>
      </c>
      <c r="D269" s="29" t="s">
        <v>394</v>
      </c>
      <c r="E269" s="29" t="s">
        <v>106</v>
      </c>
      <c r="F269" s="26">
        <f>F268/Справочно!E$13*1000000</f>
        <v>687.83057622185095</v>
      </c>
      <c r="G269" s="27">
        <f>G268/Справочно!F$13*1000000</f>
        <v>985.1053733210681</v>
      </c>
      <c r="H269" s="27">
        <f>H268/Справочно!G$13*1000000</f>
        <v>598.60662911618738</v>
      </c>
      <c r="I269" s="27">
        <f>I268/Справочно!H$13*1000000</f>
        <v>523.3543304110899</v>
      </c>
      <c r="J269" s="27">
        <f>J268/Справочно!I$13*1000000</f>
        <v>605.92202174718363</v>
      </c>
      <c r="K269" s="27">
        <f>K268/Справочно!J$13*1000000</f>
        <v>643.02320972540679</v>
      </c>
      <c r="L269" s="27">
        <f>L268/Справочно!K$13*1000000</f>
        <v>447.30334782661146</v>
      </c>
      <c r="M269" s="27">
        <f>M268/Справочно!L$13*1000000</f>
        <v>540.77661029257899</v>
      </c>
      <c r="N269" s="27">
        <f>N268/Справочно!M$13*1000000</f>
        <v>529.53979289558583</v>
      </c>
      <c r="O269" s="26" t="s">
        <v>96</v>
      </c>
      <c r="P269" s="27" t="s">
        <v>96</v>
      </c>
      <c r="Q269" s="27" t="s">
        <v>96</v>
      </c>
      <c r="R269" s="27" t="s">
        <v>96</v>
      </c>
      <c r="S269" s="27" t="s">
        <v>96</v>
      </c>
      <c r="T269" s="27" t="s">
        <v>96</v>
      </c>
      <c r="U269" s="27" t="s">
        <v>96</v>
      </c>
      <c r="V269" s="27" t="s">
        <v>96</v>
      </c>
      <c r="W269" s="27" t="s">
        <v>96</v>
      </c>
      <c r="X269" s="27" t="s">
        <v>96</v>
      </c>
      <c r="Y269" s="26">
        <f>Y268*1000000/Справочно!X$13</f>
        <v>898.48357975417002</v>
      </c>
      <c r="Z269" s="59"/>
    </row>
    <row r="270" spans="1:26" ht="40.5" x14ac:dyDescent="0.25">
      <c r="A270" s="89" t="s">
        <v>1035</v>
      </c>
      <c r="B270" s="29" t="s">
        <v>274</v>
      </c>
      <c r="C270" s="29" t="s">
        <v>91</v>
      </c>
      <c r="D270" s="29" t="s">
        <v>158</v>
      </c>
      <c r="E270" s="29" t="s">
        <v>106</v>
      </c>
      <c r="F270" s="83">
        <f>F268/Справочно!E$14*100</f>
        <v>5.2360530746787548</v>
      </c>
      <c r="G270" s="66" t="s">
        <v>96</v>
      </c>
      <c r="H270" s="66" t="s">
        <v>96</v>
      </c>
      <c r="I270" s="66" t="s">
        <v>96</v>
      </c>
      <c r="J270" s="66" t="s">
        <v>96</v>
      </c>
      <c r="K270" s="66" t="s">
        <v>96</v>
      </c>
      <c r="L270" s="66" t="s">
        <v>96</v>
      </c>
      <c r="M270" s="66" t="s">
        <v>96</v>
      </c>
      <c r="N270" s="66" t="s">
        <v>96</v>
      </c>
      <c r="O270" s="83">
        <f>O268/Справочно!N$14*100</f>
        <v>6.1494000000000009</v>
      </c>
      <c r="P270" s="84" t="s">
        <v>96</v>
      </c>
      <c r="Q270" s="84" t="s">
        <v>96</v>
      </c>
      <c r="R270" s="84" t="s">
        <v>96</v>
      </c>
      <c r="S270" s="84" t="s">
        <v>96</v>
      </c>
      <c r="T270" s="84" t="s">
        <v>96</v>
      </c>
      <c r="U270" s="84" t="s">
        <v>96</v>
      </c>
      <c r="V270" s="84" t="s">
        <v>96</v>
      </c>
      <c r="W270" s="84" t="s">
        <v>96</v>
      </c>
      <c r="X270" s="84" t="s">
        <v>96</v>
      </c>
      <c r="Y270" s="83">
        <f>Y268/Справочно!X$14*100</f>
        <v>6.1814424567178881</v>
      </c>
      <c r="Z270" s="59"/>
    </row>
    <row r="271" spans="1:26" ht="40.5" x14ac:dyDescent="0.25">
      <c r="A271" s="89" t="s">
        <v>1111</v>
      </c>
      <c r="B271" s="29" t="s">
        <v>395</v>
      </c>
      <c r="C271" s="29" t="s">
        <v>194</v>
      </c>
      <c r="D271" s="29" t="s">
        <v>267</v>
      </c>
      <c r="E271" s="29" t="s">
        <v>93</v>
      </c>
      <c r="F271" s="26">
        <v>5302.625</v>
      </c>
      <c r="G271" s="27">
        <v>2109.4079999999999</v>
      </c>
      <c r="H271" s="27">
        <v>585.80999999999995</v>
      </c>
      <c r="I271" s="27">
        <v>537.46500000000003</v>
      </c>
      <c r="J271" s="27">
        <v>115.883</v>
      </c>
      <c r="K271" s="27">
        <v>910.41600000000005</v>
      </c>
      <c r="L271" s="27">
        <v>332.79</v>
      </c>
      <c r="M271" s="27">
        <v>528.05600000000004</v>
      </c>
      <c r="N271" s="27">
        <v>182.798</v>
      </c>
      <c r="O271" s="26">
        <v>5460.2730000000001</v>
      </c>
      <c r="P271" s="27">
        <v>2463.9630000000002</v>
      </c>
      <c r="Q271" s="27">
        <v>594.952</v>
      </c>
      <c r="R271" s="27">
        <v>394.041</v>
      </c>
      <c r="S271" s="27">
        <v>15.817</v>
      </c>
      <c r="T271" s="27">
        <v>116.51900000000001</v>
      </c>
      <c r="U271" s="27">
        <v>878.21400000000006</v>
      </c>
      <c r="V271" s="27">
        <v>355.358</v>
      </c>
      <c r="W271" s="27">
        <v>462.88200000000001</v>
      </c>
      <c r="X271" s="27">
        <v>178.52500000000001</v>
      </c>
      <c r="Y271" s="26">
        <v>7610.5940000000001</v>
      </c>
      <c r="Z271" s="59"/>
    </row>
    <row r="272" spans="1:26" ht="20.25" x14ac:dyDescent="0.25">
      <c r="A272" s="89" t="s">
        <v>1036</v>
      </c>
      <c r="B272" s="55" t="s">
        <v>396</v>
      </c>
      <c r="C272" s="29" t="s">
        <v>194</v>
      </c>
      <c r="D272" s="29" t="s">
        <v>267</v>
      </c>
      <c r="E272" s="29" t="s">
        <v>93</v>
      </c>
      <c r="F272" s="26">
        <v>342.71</v>
      </c>
      <c r="G272" s="27">
        <v>76.055999999999997</v>
      </c>
      <c r="H272" s="27">
        <v>26.821999999999999</v>
      </c>
      <c r="I272" s="27">
        <v>45.222999999999999</v>
      </c>
      <c r="J272" s="27">
        <v>11.026</v>
      </c>
      <c r="K272" s="27">
        <v>68.213999999999999</v>
      </c>
      <c r="L272" s="27">
        <v>29.041</v>
      </c>
      <c r="M272" s="27">
        <v>57.892000000000003</v>
      </c>
      <c r="N272" s="27">
        <v>28.437000000000001</v>
      </c>
      <c r="O272" s="26">
        <v>308.24700000000001</v>
      </c>
      <c r="P272" s="27">
        <v>72.162999999999997</v>
      </c>
      <c r="Q272" s="27">
        <v>23.934000000000001</v>
      </c>
      <c r="R272" s="27">
        <v>36.118000000000002</v>
      </c>
      <c r="S272" s="27">
        <v>0.39600000000000002</v>
      </c>
      <c r="T272" s="27">
        <v>10.76</v>
      </c>
      <c r="U272" s="27">
        <v>62.871000000000002</v>
      </c>
      <c r="V272" s="27">
        <v>28.061</v>
      </c>
      <c r="W272" s="27">
        <v>49.665999999999997</v>
      </c>
      <c r="X272" s="27">
        <v>24.277000000000001</v>
      </c>
      <c r="Y272" s="26">
        <v>582.58199999999999</v>
      </c>
      <c r="Z272" s="59"/>
    </row>
    <row r="273" spans="1:26" ht="40.5" x14ac:dyDescent="0.25">
      <c r="A273" s="89" t="s">
        <v>1112</v>
      </c>
      <c r="B273" s="29" t="s">
        <v>397</v>
      </c>
      <c r="C273" s="29" t="s">
        <v>194</v>
      </c>
      <c r="D273" s="29" t="s">
        <v>267</v>
      </c>
      <c r="E273" s="29" t="s">
        <v>93</v>
      </c>
      <c r="F273" s="97">
        <v>34.444386999999999</v>
      </c>
      <c r="G273" s="98">
        <v>10.859878999999999</v>
      </c>
      <c r="H273" s="98">
        <v>2.463911</v>
      </c>
      <c r="I273" s="98">
        <v>3.8727019999999999</v>
      </c>
      <c r="J273" s="98">
        <v>1.2689299999999999</v>
      </c>
      <c r="K273" s="98">
        <v>6.1576079999999997</v>
      </c>
      <c r="L273" s="98">
        <v>2.0506880000000001</v>
      </c>
      <c r="M273" s="98">
        <v>4.1927050000000001</v>
      </c>
      <c r="N273" s="98">
        <v>3.5779640000000001</v>
      </c>
      <c r="O273" s="26">
        <v>36.139000000000003</v>
      </c>
      <c r="P273" s="27" t="s">
        <v>96</v>
      </c>
      <c r="Q273" s="27" t="s">
        <v>96</v>
      </c>
      <c r="R273" s="27" t="s">
        <v>96</v>
      </c>
      <c r="S273" s="27" t="s">
        <v>96</v>
      </c>
      <c r="T273" s="27" t="s">
        <v>96</v>
      </c>
      <c r="U273" s="27" t="s">
        <v>96</v>
      </c>
      <c r="V273" s="27" t="s">
        <v>96</v>
      </c>
      <c r="W273" s="27" t="s">
        <v>96</v>
      </c>
      <c r="X273" s="27" t="s">
        <v>96</v>
      </c>
      <c r="Y273" s="26">
        <v>29</v>
      </c>
      <c r="Z273" s="59"/>
    </row>
    <row r="274" spans="1:26" ht="20.25" x14ac:dyDescent="0.25">
      <c r="A274" s="89" t="s">
        <v>1037</v>
      </c>
      <c r="B274" s="55" t="s">
        <v>269</v>
      </c>
      <c r="C274" s="29" t="s">
        <v>194</v>
      </c>
      <c r="D274" s="29" t="s">
        <v>267</v>
      </c>
      <c r="E274" s="29" t="s">
        <v>93</v>
      </c>
      <c r="F274" s="97">
        <v>24.124904999999998</v>
      </c>
      <c r="G274" s="98">
        <v>7.722823</v>
      </c>
      <c r="H274" s="98">
        <v>1.540907</v>
      </c>
      <c r="I274" s="98">
        <v>2.8728220000000002</v>
      </c>
      <c r="J274" s="98">
        <v>1.2159150000000001</v>
      </c>
      <c r="K274" s="98">
        <v>5.2523160000000004</v>
      </c>
      <c r="L274" s="98">
        <v>1.4118269999999999</v>
      </c>
      <c r="M274" s="98">
        <v>3.0149119999999998</v>
      </c>
      <c r="N274" s="98">
        <v>1.093383</v>
      </c>
      <c r="O274" s="78">
        <v>22.38</v>
      </c>
      <c r="P274" s="79">
        <v>7.11</v>
      </c>
      <c r="Q274" s="79">
        <v>1.1100000000000001</v>
      </c>
      <c r="R274" s="79">
        <v>1.881</v>
      </c>
      <c r="S274" s="79">
        <v>9.1999999999999998E-2</v>
      </c>
      <c r="T274" s="79">
        <v>1.3260000000000001</v>
      </c>
      <c r="U274" s="79">
        <v>4.5510000000000002</v>
      </c>
      <c r="V274" s="79">
        <v>0.98499999999999999</v>
      </c>
      <c r="W274" s="79">
        <v>4.42</v>
      </c>
      <c r="X274" s="79">
        <v>0.90400000000000003</v>
      </c>
      <c r="Y274" s="78">
        <v>21</v>
      </c>
      <c r="Z274" s="59"/>
    </row>
    <row r="275" spans="1:26" ht="20.25" x14ac:dyDescent="0.25">
      <c r="A275" s="89" t="s">
        <v>1113</v>
      </c>
      <c r="B275" s="55" t="s">
        <v>361</v>
      </c>
      <c r="C275" s="29" t="s">
        <v>194</v>
      </c>
      <c r="D275" s="29" t="s">
        <v>267</v>
      </c>
      <c r="E275" s="29" t="s">
        <v>93</v>
      </c>
      <c r="F275" s="97">
        <v>10.569827999999999</v>
      </c>
      <c r="G275" s="98">
        <v>2.0080170000000002</v>
      </c>
      <c r="H275" s="98">
        <v>0.57956799999999997</v>
      </c>
      <c r="I275" s="98">
        <v>1.437271</v>
      </c>
      <c r="J275" s="98">
        <v>0.95001999999999998</v>
      </c>
      <c r="K275" s="98">
        <v>2.6597490000000001</v>
      </c>
      <c r="L275" s="98">
        <v>0.84664700000000004</v>
      </c>
      <c r="M275" s="98">
        <v>1.508678</v>
      </c>
      <c r="N275" s="98">
        <v>0.579878</v>
      </c>
      <c r="O275" s="26" t="s">
        <v>96</v>
      </c>
      <c r="P275" s="27" t="s">
        <v>96</v>
      </c>
      <c r="Q275" s="27" t="s">
        <v>96</v>
      </c>
      <c r="R275" s="27" t="s">
        <v>96</v>
      </c>
      <c r="S275" s="27" t="s">
        <v>96</v>
      </c>
      <c r="T275" s="27" t="s">
        <v>96</v>
      </c>
      <c r="U275" s="27" t="s">
        <v>96</v>
      </c>
      <c r="V275" s="27" t="s">
        <v>96</v>
      </c>
      <c r="W275" s="27" t="s">
        <v>96</v>
      </c>
      <c r="X275" s="27" t="s">
        <v>96</v>
      </c>
      <c r="Y275" s="26" t="s">
        <v>96</v>
      </c>
      <c r="Z275" s="59"/>
    </row>
    <row r="276" spans="1:26" ht="20.25" x14ac:dyDescent="0.25">
      <c r="A276" s="89" t="s">
        <v>1114</v>
      </c>
      <c r="B276" s="55" t="s">
        <v>26</v>
      </c>
      <c r="C276" s="29" t="s">
        <v>194</v>
      </c>
      <c r="D276" s="29" t="s">
        <v>267</v>
      </c>
      <c r="E276" s="29" t="s">
        <v>93</v>
      </c>
      <c r="F276" s="97">
        <v>10.319482000000001</v>
      </c>
      <c r="G276" s="98">
        <v>3.1370559999999998</v>
      </c>
      <c r="H276" s="98">
        <v>0.92300400000000005</v>
      </c>
      <c r="I276" s="98">
        <v>0.99987999999999999</v>
      </c>
      <c r="J276" s="98">
        <v>5.3015E-2</v>
      </c>
      <c r="K276" s="98">
        <v>0.90529199999999999</v>
      </c>
      <c r="L276" s="98">
        <v>0.63886100000000001</v>
      </c>
      <c r="M276" s="98">
        <v>1.1777930000000001</v>
      </c>
      <c r="N276" s="98">
        <v>2.4845809999999999</v>
      </c>
      <c r="O276" s="78">
        <v>13.759</v>
      </c>
      <c r="P276" s="81" t="s">
        <v>96</v>
      </c>
      <c r="Q276" s="81" t="s">
        <v>96</v>
      </c>
      <c r="R276" s="81" t="s">
        <v>96</v>
      </c>
      <c r="S276" s="81" t="s">
        <v>96</v>
      </c>
      <c r="T276" s="81" t="s">
        <v>96</v>
      </c>
      <c r="U276" s="81" t="s">
        <v>96</v>
      </c>
      <c r="V276" s="81" t="s">
        <v>96</v>
      </c>
      <c r="W276" s="81" t="s">
        <v>96</v>
      </c>
      <c r="X276" s="81" t="s">
        <v>96</v>
      </c>
      <c r="Y276" s="78">
        <v>8</v>
      </c>
      <c r="Z276" s="59"/>
    </row>
    <row r="277" spans="1:26" ht="40.5" x14ac:dyDescent="0.25">
      <c r="A277" s="89" t="s">
        <v>1115</v>
      </c>
      <c r="B277" s="29" t="s">
        <v>398</v>
      </c>
      <c r="C277" s="29" t="s">
        <v>194</v>
      </c>
      <c r="D277" s="29" t="s">
        <v>267</v>
      </c>
      <c r="E277" s="29" t="s">
        <v>93</v>
      </c>
      <c r="F277" s="97">
        <v>0.691832</v>
      </c>
      <c r="G277" s="98">
        <v>0</v>
      </c>
      <c r="H277" s="98">
        <v>0</v>
      </c>
      <c r="I277" s="98">
        <v>0.691832</v>
      </c>
      <c r="J277" s="98">
        <v>0</v>
      </c>
      <c r="K277" s="98">
        <v>0</v>
      </c>
      <c r="L277" s="98">
        <v>0</v>
      </c>
      <c r="M277" s="98">
        <v>0</v>
      </c>
      <c r="N277" s="98">
        <v>0</v>
      </c>
      <c r="O277" s="26" t="s">
        <v>96</v>
      </c>
      <c r="P277" s="27" t="s">
        <v>96</v>
      </c>
      <c r="Q277" s="27" t="s">
        <v>96</v>
      </c>
      <c r="R277" s="27" t="s">
        <v>96</v>
      </c>
      <c r="S277" s="27" t="s">
        <v>96</v>
      </c>
      <c r="T277" s="27" t="s">
        <v>96</v>
      </c>
      <c r="U277" s="27" t="s">
        <v>96</v>
      </c>
      <c r="V277" s="27" t="s">
        <v>96</v>
      </c>
      <c r="W277" s="27" t="s">
        <v>96</v>
      </c>
      <c r="X277" s="27" t="s">
        <v>96</v>
      </c>
      <c r="Y277" s="26" t="s">
        <v>96</v>
      </c>
      <c r="Z277" s="59"/>
    </row>
    <row r="278" spans="1:26" ht="20.25" x14ac:dyDescent="0.25">
      <c r="A278" s="89" t="s">
        <v>1116</v>
      </c>
      <c r="B278" s="55" t="s">
        <v>361</v>
      </c>
      <c r="C278" s="29" t="s">
        <v>194</v>
      </c>
      <c r="D278" s="29" t="s">
        <v>267</v>
      </c>
      <c r="E278" s="29" t="s">
        <v>93</v>
      </c>
      <c r="F278" s="97">
        <v>0.366064</v>
      </c>
      <c r="G278" s="98">
        <v>0</v>
      </c>
      <c r="H278" s="98">
        <v>0</v>
      </c>
      <c r="I278" s="98">
        <v>0.366064</v>
      </c>
      <c r="J278" s="98">
        <v>0</v>
      </c>
      <c r="K278" s="98">
        <v>0</v>
      </c>
      <c r="L278" s="98">
        <v>0</v>
      </c>
      <c r="M278" s="98">
        <v>0</v>
      </c>
      <c r="N278" s="98">
        <v>0</v>
      </c>
      <c r="O278" s="26" t="s">
        <v>96</v>
      </c>
      <c r="P278" s="27" t="s">
        <v>96</v>
      </c>
      <c r="Q278" s="27" t="s">
        <v>96</v>
      </c>
      <c r="R278" s="27" t="s">
        <v>96</v>
      </c>
      <c r="S278" s="27" t="s">
        <v>96</v>
      </c>
      <c r="T278" s="27" t="s">
        <v>96</v>
      </c>
      <c r="U278" s="27" t="s">
        <v>96</v>
      </c>
      <c r="V278" s="27" t="s">
        <v>96</v>
      </c>
      <c r="W278" s="27" t="s">
        <v>96</v>
      </c>
      <c r="X278" s="27" t="s">
        <v>96</v>
      </c>
      <c r="Y278" s="26" t="s">
        <v>96</v>
      </c>
      <c r="Z278" s="59"/>
    </row>
    <row r="279" spans="1:26" ht="40.5" x14ac:dyDescent="0.25">
      <c r="A279" s="89" t="s">
        <v>426</v>
      </c>
      <c r="B279" s="29" t="s">
        <v>399</v>
      </c>
      <c r="C279" s="29" t="s">
        <v>194</v>
      </c>
      <c r="D279" s="29" t="s">
        <v>267</v>
      </c>
      <c r="E279" s="29" t="s">
        <v>93</v>
      </c>
      <c r="F279" s="97">
        <v>23.433073</v>
      </c>
      <c r="G279" s="98">
        <v>7.722823</v>
      </c>
      <c r="H279" s="98">
        <v>1.540907</v>
      </c>
      <c r="I279" s="98">
        <v>2.18099</v>
      </c>
      <c r="J279" s="98">
        <v>1.2159150000000001</v>
      </c>
      <c r="K279" s="98">
        <v>5.2523160000000004</v>
      </c>
      <c r="L279" s="98">
        <v>1.4118269999999999</v>
      </c>
      <c r="M279" s="98">
        <v>3.0149119999999998</v>
      </c>
      <c r="N279" s="98">
        <v>1.093383</v>
      </c>
      <c r="O279" s="26" t="s">
        <v>96</v>
      </c>
      <c r="P279" s="27" t="s">
        <v>96</v>
      </c>
      <c r="Q279" s="27" t="s">
        <v>96</v>
      </c>
      <c r="R279" s="27" t="s">
        <v>96</v>
      </c>
      <c r="S279" s="27" t="s">
        <v>96</v>
      </c>
      <c r="T279" s="27" t="s">
        <v>96</v>
      </c>
      <c r="U279" s="27" t="s">
        <v>96</v>
      </c>
      <c r="V279" s="27" t="s">
        <v>96</v>
      </c>
      <c r="W279" s="27" t="s">
        <v>96</v>
      </c>
      <c r="X279" s="27" t="s">
        <v>96</v>
      </c>
      <c r="Y279" s="26" t="s">
        <v>96</v>
      </c>
      <c r="Z279" s="59"/>
    </row>
    <row r="280" spans="1:26" ht="20.25" x14ac:dyDescent="0.25">
      <c r="A280" s="89" t="s">
        <v>1117</v>
      </c>
      <c r="B280" s="55" t="s">
        <v>361</v>
      </c>
      <c r="C280" s="29" t="s">
        <v>194</v>
      </c>
      <c r="D280" s="29" t="s">
        <v>267</v>
      </c>
      <c r="E280" s="29" t="s">
        <v>93</v>
      </c>
      <c r="F280" s="97">
        <v>10.203764</v>
      </c>
      <c r="G280" s="98">
        <v>2.0080170000000002</v>
      </c>
      <c r="H280" s="98">
        <v>0.57956799999999997</v>
      </c>
      <c r="I280" s="98">
        <v>1.071207</v>
      </c>
      <c r="J280" s="98">
        <v>0.95001999999999998</v>
      </c>
      <c r="K280" s="98">
        <v>2.6597490000000001</v>
      </c>
      <c r="L280" s="98">
        <v>0.84664700000000004</v>
      </c>
      <c r="M280" s="98">
        <v>1.508678</v>
      </c>
      <c r="N280" s="98">
        <v>0.579878</v>
      </c>
      <c r="O280" s="26" t="s">
        <v>96</v>
      </c>
      <c r="P280" s="27" t="s">
        <v>96</v>
      </c>
      <c r="Q280" s="27" t="s">
        <v>96</v>
      </c>
      <c r="R280" s="27" t="s">
        <v>96</v>
      </c>
      <c r="S280" s="27" t="s">
        <v>96</v>
      </c>
      <c r="T280" s="27" t="s">
        <v>96</v>
      </c>
      <c r="U280" s="27" t="s">
        <v>96</v>
      </c>
      <c r="V280" s="27" t="s">
        <v>96</v>
      </c>
      <c r="W280" s="27" t="s">
        <v>96</v>
      </c>
      <c r="X280" s="27" t="s">
        <v>96</v>
      </c>
      <c r="Y280" s="26" t="s">
        <v>96</v>
      </c>
      <c r="Z280" s="59"/>
    </row>
    <row r="281" spans="1:26" ht="60.75" x14ac:dyDescent="0.25">
      <c r="A281" s="89" t="s">
        <v>1118</v>
      </c>
      <c r="B281" s="29" t="s">
        <v>400</v>
      </c>
      <c r="C281" s="29" t="s">
        <v>194</v>
      </c>
      <c r="D281" s="29" t="s">
        <v>267</v>
      </c>
      <c r="E281" s="29" t="s">
        <v>93</v>
      </c>
      <c r="F281" s="26">
        <f>F271+F273</f>
        <v>5337.0693869999996</v>
      </c>
      <c r="G281" s="27">
        <f t="shared" ref="G281:N281" si="14">G271+G273</f>
        <v>2120.267879</v>
      </c>
      <c r="H281" s="27">
        <f t="shared" si="14"/>
        <v>588.273911</v>
      </c>
      <c r="I281" s="27">
        <f t="shared" si="14"/>
        <v>541.33770200000004</v>
      </c>
      <c r="J281" s="27">
        <f t="shared" si="14"/>
        <v>117.15192999999999</v>
      </c>
      <c r="K281" s="27">
        <f t="shared" si="14"/>
        <v>916.57360800000004</v>
      </c>
      <c r="L281" s="27">
        <f t="shared" si="14"/>
        <v>334.840688</v>
      </c>
      <c r="M281" s="27">
        <f t="shared" si="14"/>
        <v>532.24870500000009</v>
      </c>
      <c r="N281" s="27">
        <f t="shared" si="14"/>
        <v>186.37596400000001</v>
      </c>
      <c r="O281" s="26">
        <f>O271+O273</f>
        <v>5496.4120000000003</v>
      </c>
      <c r="P281" s="27" t="s">
        <v>96</v>
      </c>
      <c r="Q281" s="27" t="s">
        <v>96</v>
      </c>
      <c r="R281" s="27" t="s">
        <v>96</v>
      </c>
      <c r="S281" s="27" t="s">
        <v>96</v>
      </c>
      <c r="T281" s="27" t="s">
        <v>96</v>
      </c>
      <c r="U281" s="27" t="s">
        <v>96</v>
      </c>
      <c r="V281" s="27" t="s">
        <v>96</v>
      </c>
      <c r="W281" s="27" t="s">
        <v>96</v>
      </c>
      <c r="X281" s="27" t="s">
        <v>96</v>
      </c>
      <c r="Y281" s="26">
        <f>Y271+Y273</f>
        <v>7639.5940000000001</v>
      </c>
      <c r="Z281" s="59"/>
    </row>
    <row r="282" spans="1:26" ht="20.25" x14ac:dyDescent="0.25">
      <c r="A282" s="239" t="s">
        <v>401</v>
      </c>
      <c r="B282" s="239"/>
      <c r="C282" s="239"/>
      <c r="D282" s="239"/>
      <c r="E282" s="240"/>
      <c r="F282" s="24"/>
      <c r="G282" s="66"/>
      <c r="H282" s="66"/>
      <c r="I282" s="66"/>
      <c r="J282" s="66"/>
      <c r="K282" s="66"/>
      <c r="L282" s="66"/>
      <c r="M282" s="66"/>
      <c r="N282" s="66"/>
      <c r="O282" s="26"/>
      <c r="P282" s="27"/>
      <c r="Q282" s="27"/>
      <c r="R282" s="27"/>
      <c r="S282" s="27"/>
      <c r="T282" s="27"/>
      <c r="U282" s="27"/>
      <c r="V282" s="27"/>
      <c r="W282" s="27"/>
      <c r="X282" s="27"/>
      <c r="Y282" s="26"/>
      <c r="Z282" s="59"/>
    </row>
    <row r="283" spans="1:26" ht="101.25" x14ac:dyDescent="0.25">
      <c r="A283" s="89" t="s">
        <v>1119</v>
      </c>
      <c r="B283" s="29" t="s">
        <v>402</v>
      </c>
      <c r="C283" s="29" t="s">
        <v>194</v>
      </c>
      <c r="D283" s="29" t="s">
        <v>158</v>
      </c>
      <c r="E283" s="29" t="s">
        <v>195</v>
      </c>
      <c r="F283" s="38">
        <v>31.5</v>
      </c>
      <c r="G283" s="39">
        <v>45.022624434389144</v>
      </c>
      <c r="H283" s="39">
        <v>18.918918918918919</v>
      </c>
      <c r="I283" s="39">
        <v>21.142857142857142</v>
      </c>
      <c r="J283" s="39">
        <v>3.4883720930232558</v>
      </c>
      <c r="K283" s="39">
        <v>25.671641791044777</v>
      </c>
      <c r="L283" s="39">
        <v>39.86013986013986</v>
      </c>
      <c r="M283" s="39">
        <v>37.440758293838861</v>
      </c>
      <c r="N283" s="39">
        <v>25</v>
      </c>
      <c r="O283" s="38">
        <v>23.66</v>
      </c>
      <c r="P283" s="39">
        <v>18.55</v>
      </c>
      <c r="Q283" s="39">
        <v>19.46</v>
      </c>
      <c r="R283" s="39">
        <v>19.48</v>
      </c>
      <c r="S283" s="39">
        <v>11.11</v>
      </c>
      <c r="T283" s="39">
        <v>13.95</v>
      </c>
      <c r="U283" s="39">
        <v>20.190000000000001</v>
      </c>
      <c r="V283" s="39">
        <v>32.869999999999997</v>
      </c>
      <c r="W283" s="39">
        <v>33.18</v>
      </c>
      <c r="X283" s="39">
        <v>65</v>
      </c>
      <c r="Y283" s="38">
        <f>ROUND(310/1582*100,2)</f>
        <v>19.600000000000001</v>
      </c>
      <c r="Z283" s="59"/>
    </row>
    <row r="284" spans="1:26" ht="40.5" x14ac:dyDescent="0.25">
      <c r="A284" s="89" t="s">
        <v>1038</v>
      </c>
      <c r="B284" s="29" t="s">
        <v>196</v>
      </c>
      <c r="C284" s="29" t="s">
        <v>194</v>
      </c>
      <c r="D284" s="29" t="s">
        <v>158</v>
      </c>
      <c r="E284" s="29" t="s">
        <v>195</v>
      </c>
      <c r="F284" s="38">
        <v>15.3125</v>
      </c>
      <c r="G284" s="39">
        <v>20.135746606334841</v>
      </c>
      <c r="H284" s="39">
        <v>8.1081081081081088</v>
      </c>
      <c r="I284" s="39">
        <v>10.857142857142858</v>
      </c>
      <c r="J284" s="39">
        <v>2.3255813953488373</v>
      </c>
      <c r="K284" s="39">
        <v>10.447761194029852</v>
      </c>
      <c r="L284" s="39">
        <v>24.475524475524477</v>
      </c>
      <c r="M284" s="39">
        <v>21.327014218009477</v>
      </c>
      <c r="N284" s="39">
        <v>13.333333333333334</v>
      </c>
      <c r="O284" s="38">
        <v>14.54</v>
      </c>
      <c r="P284" s="39">
        <v>11.09</v>
      </c>
      <c r="Q284" s="39">
        <v>13.42</v>
      </c>
      <c r="R284" s="39">
        <v>11.04</v>
      </c>
      <c r="S284" s="39">
        <v>11.11</v>
      </c>
      <c r="T284" s="39">
        <v>4.6500000000000004</v>
      </c>
      <c r="U284" s="39">
        <v>13.88</v>
      </c>
      <c r="V284" s="39">
        <v>13.99</v>
      </c>
      <c r="W284" s="39">
        <v>23.22</v>
      </c>
      <c r="X284" s="39">
        <v>41.67</v>
      </c>
      <c r="Y284" s="38">
        <f>ROUND(165/1582*100,2)</f>
        <v>10.43</v>
      </c>
      <c r="Z284" s="59"/>
    </row>
    <row r="285" spans="1:26" ht="40.5" x14ac:dyDescent="0.25">
      <c r="A285" s="89" t="s">
        <v>1039</v>
      </c>
      <c r="B285" s="55" t="s">
        <v>197</v>
      </c>
      <c r="C285" s="29" t="s">
        <v>194</v>
      </c>
      <c r="D285" s="29" t="s">
        <v>158</v>
      </c>
      <c r="E285" s="29" t="s">
        <v>195</v>
      </c>
      <c r="F285" s="48">
        <v>12.4375</v>
      </c>
      <c r="G285" s="51">
        <v>16.742081447963802</v>
      </c>
      <c r="H285" s="51">
        <v>8.1081081081081088</v>
      </c>
      <c r="I285" s="51">
        <v>8</v>
      </c>
      <c r="J285" s="51">
        <v>0</v>
      </c>
      <c r="K285" s="51">
        <v>8.3582089552238799</v>
      </c>
      <c r="L285" s="51">
        <v>18.88111888111888</v>
      </c>
      <c r="M285" s="51">
        <v>17.535545023696681</v>
      </c>
      <c r="N285" s="51">
        <v>11.666666666666666</v>
      </c>
      <c r="O285" s="48">
        <v>12.4</v>
      </c>
      <c r="P285" s="51">
        <v>8.3699999999999992</v>
      </c>
      <c r="Q285" s="51">
        <v>12.75</v>
      </c>
      <c r="R285" s="51">
        <v>8.44</v>
      </c>
      <c r="S285" s="51">
        <v>11.11</v>
      </c>
      <c r="T285" s="51">
        <v>2.33</v>
      </c>
      <c r="U285" s="51">
        <v>11.67</v>
      </c>
      <c r="V285" s="51">
        <v>12.59</v>
      </c>
      <c r="W285" s="51">
        <v>22.27</v>
      </c>
      <c r="X285" s="51">
        <v>35</v>
      </c>
      <c r="Y285" s="48">
        <f>ROUND(135/1582*100,2)</f>
        <v>8.5299999999999994</v>
      </c>
      <c r="Z285" s="59"/>
    </row>
    <row r="286" spans="1:26" ht="20.25" x14ac:dyDescent="0.25">
      <c r="A286" s="89" t="s">
        <v>1040</v>
      </c>
      <c r="B286" s="55" t="s">
        <v>198</v>
      </c>
      <c r="C286" s="29" t="s">
        <v>194</v>
      </c>
      <c r="D286" s="29" t="s">
        <v>158</v>
      </c>
      <c r="E286" s="29" t="s">
        <v>195</v>
      </c>
      <c r="F286" s="48">
        <v>11.125</v>
      </c>
      <c r="G286" s="51">
        <v>16.063348416289593</v>
      </c>
      <c r="H286" s="51">
        <v>4.7297297297297298</v>
      </c>
      <c r="I286" s="51">
        <v>4.5714285714285712</v>
      </c>
      <c r="J286" s="51">
        <v>2.3255813953488373</v>
      </c>
      <c r="K286" s="51">
        <v>6.5671641791044779</v>
      </c>
      <c r="L286" s="51">
        <v>20.27972027972028</v>
      </c>
      <c r="M286" s="51">
        <v>16.587677725118482</v>
      </c>
      <c r="N286" s="51">
        <v>6.666666666666667</v>
      </c>
      <c r="O286" s="48">
        <v>8.75</v>
      </c>
      <c r="P286" s="51">
        <v>7.92</v>
      </c>
      <c r="Q286" s="51">
        <v>5.37</v>
      </c>
      <c r="R286" s="51">
        <v>7.79</v>
      </c>
      <c r="S286" s="51">
        <v>0</v>
      </c>
      <c r="T286" s="51">
        <v>3.49</v>
      </c>
      <c r="U286" s="51">
        <v>9.7799999999999994</v>
      </c>
      <c r="V286" s="51">
        <v>5.59</v>
      </c>
      <c r="W286" s="51">
        <v>10.9</v>
      </c>
      <c r="X286" s="51">
        <v>31.67</v>
      </c>
      <c r="Y286" s="48">
        <f>ROUND(95/1582*100,2)</f>
        <v>6.01</v>
      </c>
      <c r="Z286" s="59"/>
    </row>
    <row r="287" spans="1:26" ht="40.5" x14ac:dyDescent="0.25">
      <c r="A287" s="89" t="s">
        <v>1120</v>
      </c>
      <c r="B287" s="29" t="s">
        <v>199</v>
      </c>
      <c r="C287" s="29" t="s">
        <v>194</v>
      </c>
      <c r="D287" s="29" t="s">
        <v>158</v>
      </c>
      <c r="E287" s="29" t="s">
        <v>195</v>
      </c>
      <c r="F287" s="38">
        <v>28.5</v>
      </c>
      <c r="G287" s="39">
        <v>42.986425339366512</v>
      </c>
      <c r="H287" s="39">
        <v>16.891891891891891</v>
      </c>
      <c r="I287" s="39">
        <v>15.428571428571429</v>
      </c>
      <c r="J287" s="39">
        <v>1.1627906976744187</v>
      </c>
      <c r="K287" s="39">
        <v>22.388059701492537</v>
      </c>
      <c r="L287" s="39">
        <v>33.566433566433567</v>
      </c>
      <c r="M287" s="39">
        <v>36.492890995260666</v>
      </c>
      <c r="N287" s="39">
        <v>21.666666666666668</v>
      </c>
      <c r="O287" s="38">
        <v>18.63</v>
      </c>
      <c r="P287" s="39">
        <v>13.8</v>
      </c>
      <c r="Q287" s="39">
        <v>10.74</v>
      </c>
      <c r="R287" s="39">
        <v>14.94</v>
      </c>
      <c r="S287" s="39">
        <v>0</v>
      </c>
      <c r="T287" s="39">
        <v>10.47</v>
      </c>
      <c r="U287" s="39">
        <v>15.14</v>
      </c>
      <c r="V287" s="39">
        <v>30.07</v>
      </c>
      <c r="W287" s="39">
        <v>27.96</v>
      </c>
      <c r="X287" s="39">
        <v>61.67</v>
      </c>
      <c r="Y287" s="38">
        <f>ROUND(253/1582*100,2)</f>
        <v>15.99</v>
      </c>
      <c r="Z287" s="59"/>
    </row>
    <row r="288" spans="1:26" ht="20.25" x14ac:dyDescent="0.25">
      <c r="A288" s="89" t="s">
        <v>1121</v>
      </c>
      <c r="B288" s="55" t="s">
        <v>200</v>
      </c>
      <c r="C288" s="29" t="s">
        <v>194</v>
      </c>
      <c r="D288" s="29" t="s">
        <v>158</v>
      </c>
      <c r="E288" s="29" t="s">
        <v>195</v>
      </c>
      <c r="F288" s="48">
        <v>15.625</v>
      </c>
      <c r="G288" s="51">
        <v>22.850678733031675</v>
      </c>
      <c r="H288" s="51">
        <v>15.54054054054054</v>
      </c>
      <c r="I288" s="51">
        <v>10.285714285714286</v>
      </c>
      <c r="J288" s="51">
        <v>1.1627906976744187</v>
      </c>
      <c r="K288" s="51">
        <v>10.149253731343284</v>
      </c>
      <c r="L288" s="51">
        <v>18.88111888111888</v>
      </c>
      <c r="M288" s="51">
        <v>18.009478672985782</v>
      </c>
      <c r="N288" s="51">
        <v>13.333333333333334</v>
      </c>
      <c r="O288" s="48">
        <v>9.25</v>
      </c>
      <c r="P288" s="51">
        <v>5.66</v>
      </c>
      <c r="Q288" s="51">
        <v>10.07</v>
      </c>
      <c r="R288" s="51">
        <v>6.49</v>
      </c>
      <c r="S288" s="51">
        <v>0</v>
      </c>
      <c r="T288" s="51">
        <v>2.33</v>
      </c>
      <c r="U288" s="51">
        <v>8.52</v>
      </c>
      <c r="V288" s="51">
        <v>9.09</v>
      </c>
      <c r="W288" s="51">
        <v>14.22</v>
      </c>
      <c r="X288" s="51">
        <v>41.67</v>
      </c>
      <c r="Y288" s="48">
        <f>ROUND(114/1582*100,2)</f>
        <v>7.21</v>
      </c>
      <c r="Z288" s="59"/>
    </row>
    <row r="289" spans="1:26" ht="20.25" x14ac:dyDescent="0.25">
      <c r="A289" s="89" t="s">
        <v>1122</v>
      </c>
      <c r="B289" s="55" t="s">
        <v>201</v>
      </c>
      <c r="C289" s="29" t="s">
        <v>194</v>
      </c>
      <c r="D289" s="29" t="s">
        <v>158</v>
      </c>
      <c r="E289" s="29" t="s">
        <v>195</v>
      </c>
      <c r="F289" s="48">
        <v>19.9375</v>
      </c>
      <c r="G289" s="51">
        <v>30.542986425339368</v>
      </c>
      <c r="H289" s="51">
        <v>6.0810810810810807</v>
      </c>
      <c r="I289" s="51">
        <v>7.4285714285714288</v>
      </c>
      <c r="J289" s="51">
        <v>0</v>
      </c>
      <c r="K289" s="51">
        <v>17.014925373134329</v>
      </c>
      <c r="L289" s="51">
        <v>23.076923076923077</v>
      </c>
      <c r="M289" s="51">
        <v>30.33175355450237</v>
      </c>
      <c r="N289" s="51">
        <v>13.333333333333334</v>
      </c>
      <c r="O289" s="48">
        <v>14.92</v>
      </c>
      <c r="P289" s="51">
        <v>11.09</v>
      </c>
      <c r="Q289" s="51">
        <v>4.03</v>
      </c>
      <c r="R289" s="51">
        <v>12.99</v>
      </c>
      <c r="S289" s="51">
        <v>0</v>
      </c>
      <c r="T289" s="51">
        <v>8.14</v>
      </c>
      <c r="U289" s="51">
        <v>11.04</v>
      </c>
      <c r="V289" s="51">
        <v>25.87</v>
      </c>
      <c r="W289" s="51">
        <v>22.27</v>
      </c>
      <c r="X289" s="51">
        <v>60</v>
      </c>
      <c r="Y289" s="48">
        <f>ROUND(208/1582*100,3)</f>
        <v>13.148</v>
      </c>
      <c r="Z289" s="59"/>
    </row>
    <row r="290" spans="1:26" ht="60.75" x14ac:dyDescent="0.25">
      <c r="A290" s="89" t="s">
        <v>1123</v>
      </c>
      <c r="B290" s="29" t="s">
        <v>403</v>
      </c>
      <c r="C290" s="29" t="s">
        <v>194</v>
      </c>
      <c r="D290" s="29" t="s">
        <v>158</v>
      </c>
      <c r="E290" s="29" t="s">
        <v>195</v>
      </c>
      <c r="F290" s="38">
        <v>31.1875</v>
      </c>
      <c r="G290" s="39">
        <v>45.475113122171948</v>
      </c>
      <c r="H290" s="39">
        <v>18.918918918918919</v>
      </c>
      <c r="I290" s="39">
        <v>17.714285714285715</v>
      </c>
      <c r="J290" s="39">
        <v>4.6511627906976747</v>
      </c>
      <c r="K290" s="39">
        <v>25.074626865671643</v>
      </c>
      <c r="L290" s="39">
        <v>41.25874125874126</v>
      </c>
      <c r="M290" s="39">
        <v>37.440758293838861</v>
      </c>
      <c r="N290" s="39">
        <v>21.666666666666668</v>
      </c>
      <c r="O290" s="38">
        <v>22.22</v>
      </c>
      <c r="P290" s="39">
        <v>18.329999999999998</v>
      </c>
      <c r="Q290" s="39">
        <v>14.77</v>
      </c>
      <c r="R290" s="39">
        <v>17.53</v>
      </c>
      <c r="S290" s="39">
        <v>0</v>
      </c>
      <c r="T290" s="39">
        <v>13.95</v>
      </c>
      <c r="U290" s="39">
        <v>19.239999999999998</v>
      </c>
      <c r="V290" s="39">
        <v>32.17</v>
      </c>
      <c r="W290" s="39">
        <v>30.81</v>
      </c>
      <c r="X290" s="39">
        <v>65</v>
      </c>
      <c r="Y290" s="26" t="s">
        <v>96</v>
      </c>
      <c r="Z290" s="59"/>
    </row>
    <row r="291" spans="1:26" ht="40.5" x14ac:dyDescent="0.25">
      <c r="A291" s="89" t="s">
        <v>1124</v>
      </c>
      <c r="B291" s="55" t="s">
        <v>404</v>
      </c>
      <c r="C291" s="29" t="s">
        <v>194</v>
      </c>
      <c r="D291" s="29" t="s">
        <v>158</v>
      </c>
      <c r="E291" s="29" t="s">
        <v>195</v>
      </c>
      <c r="F291" s="48">
        <v>29.625</v>
      </c>
      <c r="G291" s="51">
        <v>43.665158371040725</v>
      </c>
      <c r="H291" s="51">
        <v>17.567567567567568</v>
      </c>
      <c r="I291" s="51">
        <v>17.142857142857142</v>
      </c>
      <c r="J291" s="51">
        <v>3.4883720930232558</v>
      </c>
      <c r="K291" s="51">
        <v>23.880597014925375</v>
      </c>
      <c r="L291" s="51">
        <v>36.363636363636367</v>
      </c>
      <c r="M291" s="51">
        <v>36.492890995260666</v>
      </c>
      <c r="N291" s="51">
        <v>21.666666666666668</v>
      </c>
      <c r="O291" s="48">
        <v>20.7</v>
      </c>
      <c r="P291" s="51">
        <v>16.52</v>
      </c>
      <c r="Q291" s="51">
        <v>13.42</v>
      </c>
      <c r="R291" s="51">
        <v>16.88</v>
      </c>
      <c r="S291" s="51">
        <v>0</v>
      </c>
      <c r="T291" s="51">
        <v>12.79</v>
      </c>
      <c r="U291" s="51">
        <v>17.350000000000001</v>
      </c>
      <c r="V291" s="51">
        <v>30.77</v>
      </c>
      <c r="W291" s="51">
        <v>29.38</v>
      </c>
      <c r="X291" s="51">
        <v>63.33</v>
      </c>
      <c r="Y291" s="48">
        <f>ROUND(265/1582*100,3)</f>
        <v>16.751000000000001</v>
      </c>
      <c r="Z291" s="59"/>
    </row>
    <row r="292" spans="1:26" ht="20.25" x14ac:dyDescent="0.25">
      <c r="A292" s="89" t="s">
        <v>1125</v>
      </c>
      <c r="B292" s="55" t="s">
        <v>405</v>
      </c>
      <c r="C292" s="29" t="s">
        <v>194</v>
      </c>
      <c r="D292" s="29" t="s">
        <v>158</v>
      </c>
      <c r="E292" s="29" t="s">
        <v>195</v>
      </c>
      <c r="F292" s="48">
        <v>5.625</v>
      </c>
      <c r="G292" s="51">
        <v>6.5610859728506785</v>
      </c>
      <c r="H292" s="51">
        <v>2.0270270270270272</v>
      </c>
      <c r="I292" s="51">
        <v>1.1428571428571428</v>
      </c>
      <c r="J292" s="51">
        <v>1.1627906976744187</v>
      </c>
      <c r="K292" s="51">
        <v>4.1791044776119399</v>
      </c>
      <c r="L292" s="51">
        <v>18.181818181818183</v>
      </c>
      <c r="M292" s="51">
        <v>5.6872037914691944</v>
      </c>
      <c r="N292" s="51">
        <v>5</v>
      </c>
      <c r="O292" s="48">
        <v>4.09</v>
      </c>
      <c r="P292" s="51">
        <v>4.3</v>
      </c>
      <c r="Q292" s="51">
        <v>3.36</v>
      </c>
      <c r="R292" s="51">
        <v>2.6</v>
      </c>
      <c r="S292" s="51">
        <v>0</v>
      </c>
      <c r="T292" s="51">
        <v>1.1599999999999999</v>
      </c>
      <c r="U292" s="51">
        <v>3.47</v>
      </c>
      <c r="V292" s="51">
        <v>6.29</v>
      </c>
      <c r="W292" s="51">
        <v>4.2699999999999996</v>
      </c>
      <c r="X292" s="51">
        <v>11.67</v>
      </c>
      <c r="Y292" s="26" t="s">
        <v>96</v>
      </c>
      <c r="Z292" s="59"/>
    </row>
    <row r="293" spans="1:26" ht="101.25" x14ac:dyDescent="0.25">
      <c r="A293" s="89" t="s">
        <v>1126</v>
      </c>
      <c r="B293" s="29" t="s">
        <v>406</v>
      </c>
      <c r="C293" s="29" t="s">
        <v>194</v>
      </c>
      <c r="D293" s="29" t="s">
        <v>158</v>
      </c>
      <c r="E293" s="29" t="s">
        <v>195</v>
      </c>
      <c r="F293" s="44">
        <v>73.599999999999994</v>
      </c>
      <c r="G293" s="72">
        <v>68.211920529801318</v>
      </c>
      <c r="H293" s="72">
        <v>65.517241379310349</v>
      </c>
      <c r="I293" s="72">
        <v>82.258064516129039</v>
      </c>
      <c r="J293" s="72">
        <v>61.904761904761905</v>
      </c>
      <c r="K293" s="72">
        <v>71.25</v>
      </c>
      <c r="L293" s="72">
        <v>90.909090909090907</v>
      </c>
      <c r="M293" s="72">
        <v>76.271186440677965</v>
      </c>
      <c r="N293" s="72">
        <v>84</v>
      </c>
      <c r="O293" s="38">
        <v>74.599999999999994</v>
      </c>
      <c r="P293" s="39">
        <v>70.06</v>
      </c>
      <c r="Q293" s="39">
        <v>79.709999999999994</v>
      </c>
      <c r="R293" s="39">
        <v>69.7</v>
      </c>
      <c r="S293" s="39" t="s">
        <v>96</v>
      </c>
      <c r="T293" s="39">
        <v>85.71</v>
      </c>
      <c r="U293" s="39">
        <v>72.88</v>
      </c>
      <c r="V293" s="39">
        <v>84.44</v>
      </c>
      <c r="W293" s="39">
        <v>80.7</v>
      </c>
      <c r="X293" s="39">
        <v>64.290000000000006</v>
      </c>
      <c r="Y293" s="38">
        <f>ROUND(340/500*100,2)</f>
        <v>68</v>
      </c>
      <c r="Z293" s="59"/>
    </row>
    <row r="294" spans="1:26" ht="40.5" x14ac:dyDescent="0.25">
      <c r="A294" s="89" t="s">
        <v>1041</v>
      </c>
      <c r="B294" s="29" t="s">
        <v>196</v>
      </c>
      <c r="C294" s="29" t="s">
        <v>194</v>
      </c>
      <c r="D294" s="29" t="s">
        <v>158</v>
      </c>
      <c r="E294" s="29" t="s">
        <v>195</v>
      </c>
      <c r="F294" s="44">
        <v>71.599999999999994</v>
      </c>
      <c r="G294" s="72">
        <v>64.900662251655632</v>
      </c>
      <c r="H294" s="72">
        <v>65.517241379310349</v>
      </c>
      <c r="I294" s="72">
        <v>80.645161290322577</v>
      </c>
      <c r="J294" s="72">
        <v>57.142857142857146</v>
      </c>
      <c r="K294" s="72">
        <v>71.25</v>
      </c>
      <c r="L294" s="72">
        <v>88.63636363636364</v>
      </c>
      <c r="M294" s="72">
        <v>76.271186440677965</v>
      </c>
      <c r="N294" s="72">
        <v>76</v>
      </c>
      <c r="O294" s="38">
        <v>73</v>
      </c>
      <c r="P294" s="39">
        <v>68.150000000000006</v>
      </c>
      <c r="Q294" s="39">
        <v>79.709999999999994</v>
      </c>
      <c r="R294" s="39">
        <v>69.7</v>
      </c>
      <c r="S294" s="39" t="s">
        <v>96</v>
      </c>
      <c r="T294" s="39">
        <v>71.430000000000007</v>
      </c>
      <c r="U294" s="39">
        <v>70.34</v>
      </c>
      <c r="V294" s="39">
        <v>84.44</v>
      </c>
      <c r="W294" s="39">
        <v>78.95</v>
      </c>
      <c r="X294" s="39">
        <v>64.290000000000006</v>
      </c>
      <c r="Y294" s="38">
        <f>ROUND(336/500*100,2)</f>
        <v>67.2</v>
      </c>
      <c r="Z294" s="59"/>
    </row>
    <row r="295" spans="1:26" ht="40.5" x14ac:dyDescent="0.25">
      <c r="A295" s="89" t="s">
        <v>1127</v>
      </c>
      <c r="B295" s="55" t="s">
        <v>197</v>
      </c>
      <c r="C295" s="29" t="s">
        <v>194</v>
      </c>
      <c r="D295" s="29" t="s">
        <v>158</v>
      </c>
      <c r="E295" s="29" t="s">
        <v>195</v>
      </c>
      <c r="F295" s="48">
        <v>69.2</v>
      </c>
      <c r="G295" s="51">
        <v>62.251655629139073</v>
      </c>
      <c r="H295" s="51">
        <v>63.793103448275865</v>
      </c>
      <c r="I295" s="51">
        <v>79.032258064516128</v>
      </c>
      <c r="J295" s="51">
        <v>52.38095238095238</v>
      </c>
      <c r="K295" s="51">
        <v>67.5</v>
      </c>
      <c r="L295" s="51">
        <v>86.36363636363636</v>
      </c>
      <c r="M295" s="51">
        <v>74.576271186440678</v>
      </c>
      <c r="N295" s="51">
        <v>76</v>
      </c>
      <c r="O295" s="48">
        <v>70.400000000000006</v>
      </c>
      <c r="P295" s="51">
        <v>65.61</v>
      </c>
      <c r="Q295" s="51">
        <v>78.260000000000005</v>
      </c>
      <c r="R295" s="51">
        <v>60.61</v>
      </c>
      <c r="S295" s="51" t="s">
        <v>96</v>
      </c>
      <c r="T295" s="51">
        <v>71.430000000000007</v>
      </c>
      <c r="U295" s="51">
        <v>67.8</v>
      </c>
      <c r="V295" s="51">
        <v>82.22</v>
      </c>
      <c r="W295" s="51">
        <v>77.19</v>
      </c>
      <c r="X295" s="51">
        <v>64.290000000000006</v>
      </c>
      <c r="Y295" s="48">
        <f>ROUND(308/500*100,2)</f>
        <v>61.6</v>
      </c>
      <c r="Z295" s="59"/>
    </row>
    <row r="296" spans="1:26" ht="20.25" x14ac:dyDescent="0.25">
      <c r="A296" s="89" t="s">
        <v>1128</v>
      </c>
      <c r="B296" s="55" t="s">
        <v>198</v>
      </c>
      <c r="C296" s="29" t="s">
        <v>194</v>
      </c>
      <c r="D296" s="29" t="s">
        <v>158</v>
      </c>
      <c r="E296" s="29" t="s">
        <v>195</v>
      </c>
      <c r="F296" s="48">
        <v>27</v>
      </c>
      <c r="G296" s="51">
        <v>25.165562913907284</v>
      </c>
      <c r="H296" s="51">
        <v>29.310344827586206</v>
      </c>
      <c r="I296" s="51">
        <v>25.806451612903224</v>
      </c>
      <c r="J296" s="51">
        <v>19.047619047619047</v>
      </c>
      <c r="K296" s="51">
        <v>26.25</v>
      </c>
      <c r="L296" s="51">
        <v>34.090909090909093</v>
      </c>
      <c r="M296" s="51">
        <v>32.203389830508478</v>
      </c>
      <c r="N296" s="51">
        <v>20</v>
      </c>
      <c r="O296" s="48">
        <v>31.4</v>
      </c>
      <c r="P296" s="51">
        <v>28.03</v>
      </c>
      <c r="Q296" s="51">
        <v>31.88</v>
      </c>
      <c r="R296" s="51">
        <v>36.36</v>
      </c>
      <c r="S296" s="51" t="s">
        <v>96</v>
      </c>
      <c r="T296" s="51">
        <v>28.57</v>
      </c>
      <c r="U296" s="51">
        <v>21.19</v>
      </c>
      <c r="V296" s="51">
        <v>37.78</v>
      </c>
      <c r="W296" s="51">
        <v>49.12</v>
      </c>
      <c r="X296" s="51">
        <v>50</v>
      </c>
      <c r="Y296" s="48">
        <f>ROUND(82/500*100,2)</f>
        <v>16.399999999999999</v>
      </c>
      <c r="Z296" s="59"/>
    </row>
    <row r="297" spans="1:26" ht="40.5" x14ac:dyDescent="0.25">
      <c r="A297" s="89" t="s">
        <v>1129</v>
      </c>
      <c r="B297" s="29" t="s">
        <v>199</v>
      </c>
      <c r="C297" s="29" t="s">
        <v>194</v>
      </c>
      <c r="D297" s="29" t="s">
        <v>158</v>
      </c>
      <c r="E297" s="29" t="s">
        <v>195</v>
      </c>
      <c r="F297" s="44">
        <v>30.8</v>
      </c>
      <c r="G297" s="72">
        <v>28.476821192052981</v>
      </c>
      <c r="H297" s="72">
        <v>27.586206896551722</v>
      </c>
      <c r="I297" s="72">
        <v>32.258064516129032</v>
      </c>
      <c r="J297" s="72">
        <v>19.047619047619047</v>
      </c>
      <c r="K297" s="72">
        <v>26.25</v>
      </c>
      <c r="L297" s="72">
        <v>40.909090909090907</v>
      </c>
      <c r="M297" s="72">
        <v>33.898305084745765</v>
      </c>
      <c r="N297" s="72">
        <v>48</v>
      </c>
      <c r="O297" s="38">
        <v>31</v>
      </c>
      <c r="P297" s="39">
        <v>27.39</v>
      </c>
      <c r="Q297" s="39">
        <v>27.54</v>
      </c>
      <c r="R297" s="39">
        <v>30.3</v>
      </c>
      <c r="S297" s="39" t="s">
        <v>96</v>
      </c>
      <c r="T297" s="39">
        <v>28.57</v>
      </c>
      <c r="U297" s="39">
        <v>27.12</v>
      </c>
      <c r="V297" s="39">
        <v>37.78</v>
      </c>
      <c r="W297" s="39">
        <v>47.37</v>
      </c>
      <c r="X297" s="39">
        <v>35.71</v>
      </c>
      <c r="Y297" s="26" t="s">
        <v>96</v>
      </c>
      <c r="Z297" s="59"/>
    </row>
    <row r="298" spans="1:26" ht="20.25" x14ac:dyDescent="0.25">
      <c r="A298" s="89" t="s">
        <v>1130</v>
      </c>
      <c r="B298" s="55" t="s">
        <v>200</v>
      </c>
      <c r="C298" s="29" t="s">
        <v>194</v>
      </c>
      <c r="D298" s="29" t="s">
        <v>158</v>
      </c>
      <c r="E298" s="29" t="s">
        <v>195</v>
      </c>
      <c r="F298" s="48">
        <v>20.2</v>
      </c>
      <c r="G298" s="51">
        <v>18.543046357615893</v>
      </c>
      <c r="H298" s="51">
        <v>20.689655172413794</v>
      </c>
      <c r="I298" s="51">
        <v>20.967741935483872</v>
      </c>
      <c r="J298" s="51">
        <v>14.285714285714286</v>
      </c>
      <c r="K298" s="51">
        <v>13.75</v>
      </c>
      <c r="L298" s="51">
        <v>29.545454545454547</v>
      </c>
      <c r="M298" s="51">
        <v>23.728813559322035</v>
      </c>
      <c r="N298" s="51">
        <v>28</v>
      </c>
      <c r="O298" s="48">
        <v>26</v>
      </c>
      <c r="P298" s="51">
        <v>22.29</v>
      </c>
      <c r="Q298" s="51">
        <v>23.19</v>
      </c>
      <c r="R298" s="51">
        <v>27.27</v>
      </c>
      <c r="S298" s="51" t="s">
        <v>96</v>
      </c>
      <c r="T298" s="51">
        <v>14.29</v>
      </c>
      <c r="U298" s="51">
        <v>19.489999999999998</v>
      </c>
      <c r="V298" s="51">
        <v>37.78</v>
      </c>
      <c r="W298" s="51">
        <v>42.11</v>
      </c>
      <c r="X298" s="51">
        <v>35.71</v>
      </c>
      <c r="Y298" s="48">
        <f>ROUND(49/500*100,2)</f>
        <v>9.8000000000000007</v>
      </c>
      <c r="Z298" s="59"/>
    </row>
    <row r="299" spans="1:26" ht="20.25" x14ac:dyDescent="0.25">
      <c r="A299" s="89" t="s">
        <v>1131</v>
      </c>
      <c r="B299" s="55" t="s">
        <v>201</v>
      </c>
      <c r="C299" s="29" t="s">
        <v>194</v>
      </c>
      <c r="D299" s="29" t="s">
        <v>158</v>
      </c>
      <c r="E299" s="29" t="s">
        <v>195</v>
      </c>
      <c r="F299" s="48">
        <v>23</v>
      </c>
      <c r="G299" s="51">
        <v>20.52980132450331</v>
      </c>
      <c r="H299" s="51">
        <v>15.517241379310345</v>
      </c>
      <c r="I299" s="51">
        <v>27.419354838709676</v>
      </c>
      <c r="J299" s="51">
        <v>14.285714285714286</v>
      </c>
      <c r="K299" s="51">
        <v>23.75</v>
      </c>
      <c r="L299" s="51">
        <v>29.545454545454547</v>
      </c>
      <c r="M299" s="51">
        <v>23.728813559322035</v>
      </c>
      <c r="N299" s="51">
        <v>36</v>
      </c>
      <c r="O299" s="48">
        <v>19.8</v>
      </c>
      <c r="P299" s="51">
        <v>15.92</v>
      </c>
      <c r="Q299" s="51">
        <v>20.29</v>
      </c>
      <c r="R299" s="51">
        <v>24.24</v>
      </c>
      <c r="S299" s="51" t="s">
        <v>96</v>
      </c>
      <c r="T299" s="51">
        <v>28.57</v>
      </c>
      <c r="U299" s="51">
        <v>17.8</v>
      </c>
      <c r="V299" s="51">
        <v>31.11</v>
      </c>
      <c r="W299" s="51">
        <v>22.81</v>
      </c>
      <c r="X299" s="51">
        <v>14.29</v>
      </c>
      <c r="Y299" s="78" t="s">
        <v>96</v>
      </c>
      <c r="Z299" s="59"/>
    </row>
    <row r="300" spans="1:26" ht="40.5" x14ac:dyDescent="0.25">
      <c r="A300" s="89" t="s">
        <v>1132</v>
      </c>
      <c r="B300" s="119" t="s">
        <v>1281</v>
      </c>
      <c r="C300" s="29" t="s">
        <v>91</v>
      </c>
      <c r="D300" s="29" t="s">
        <v>407</v>
      </c>
      <c r="E300" s="29" t="s">
        <v>93</v>
      </c>
      <c r="F300" s="71">
        <v>158137141</v>
      </c>
      <c r="G300" s="109">
        <v>122496522</v>
      </c>
      <c r="H300" s="109">
        <v>928556</v>
      </c>
      <c r="I300" s="109">
        <v>3819647</v>
      </c>
      <c r="J300" s="109" t="s">
        <v>408</v>
      </c>
      <c r="K300" s="109">
        <v>1272337</v>
      </c>
      <c r="L300" s="109">
        <v>29437</v>
      </c>
      <c r="M300" s="109">
        <v>29066291</v>
      </c>
      <c r="N300" s="109">
        <v>524351</v>
      </c>
      <c r="O300" s="71">
        <v>107577513</v>
      </c>
      <c r="P300" s="27">
        <v>80629446</v>
      </c>
      <c r="Q300" s="27">
        <v>1391575</v>
      </c>
      <c r="R300" s="210">
        <v>141322</v>
      </c>
      <c r="S300" s="211"/>
      <c r="T300" s="27" t="s">
        <v>408</v>
      </c>
      <c r="U300" s="27">
        <v>1192341</v>
      </c>
      <c r="V300" s="27">
        <v>17717</v>
      </c>
      <c r="W300" s="27">
        <v>23763043</v>
      </c>
      <c r="X300" s="27">
        <v>442069</v>
      </c>
      <c r="Y300" s="42">
        <v>95598482</v>
      </c>
      <c r="Z300" s="59"/>
    </row>
    <row r="301" spans="1:26" ht="40.5" x14ac:dyDescent="0.25">
      <c r="A301" s="89" t="s">
        <v>440</v>
      </c>
      <c r="B301" s="29" t="s">
        <v>227</v>
      </c>
      <c r="C301" s="29" t="s">
        <v>91</v>
      </c>
      <c r="D301" s="29" t="s">
        <v>185</v>
      </c>
      <c r="E301" s="29" t="s">
        <v>106</v>
      </c>
      <c r="F301" s="26">
        <f>(F300/Справочно!E$5)*1000</f>
        <v>1348.9431039308652</v>
      </c>
      <c r="G301" s="27">
        <f>(G300/Справочно!F$5)*1000</f>
        <v>3788.4179918284754</v>
      </c>
      <c r="H301" s="27">
        <f>(H300/Справочно!G$5)*1000</f>
        <v>81.735789173288609</v>
      </c>
      <c r="I301" s="27">
        <f>(I300/Справочно!H$5)*1000</f>
        <v>289.37539593924862</v>
      </c>
      <c r="J301" s="27">
        <f>(J300/Справочно!I$5)*1000</f>
        <v>0</v>
      </c>
      <c r="K301" s="27">
        <f>(K300/Справочно!J$5)*1000</f>
        <v>53.762716617030321</v>
      </c>
      <c r="L301" s="27">
        <f>(L300/Справочно!K$5)*1000</f>
        <v>3.0560701721965824</v>
      </c>
      <c r="M301" s="27">
        <f>(M300/Справочно!L$5)*1000</f>
        <v>1932.3160975822491</v>
      </c>
      <c r="N301" s="27">
        <f>(N300/Справочно!M$5)*1000</f>
        <v>108.00088649743299</v>
      </c>
      <c r="O301" s="26">
        <f>O300/Справочно!N$5*1000</f>
        <v>915.31771882168005</v>
      </c>
      <c r="P301" s="27">
        <f>P300/Справочно!O$5*1000</f>
        <v>2488.6439522665983</v>
      </c>
      <c r="Q301" s="27">
        <f>Q300/Справочно!P$5*1000</f>
        <v>122.25546227996301</v>
      </c>
      <c r="R301" s="210">
        <f>R300/(Справочно!Q$5+Справочно!R$5)*1000</f>
        <v>10.70071179321841</v>
      </c>
      <c r="S301" s="211"/>
      <c r="T301" s="27">
        <f>T300/Справочно!S$5*1000</f>
        <v>0</v>
      </c>
      <c r="U301" s="27">
        <f>U300/Справочно!T$5*1000</f>
        <v>50.107549132118173</v>
      </c>
      <c r="V301" s="27">
        <f>V300/Справочно!U$5*1000</f>
        <v>1.8353795963221549</v>
      </c>
      <c r="W301" s="27">
        <f>W300/Справочно!V$5*1000</f>
        <v>1572.5396545567503</v>
      </c>
      <c r="X301" s="27">
        <f>X300/Справочно!W$5*1000</f>
        <v>90.474168233174069</v>
      </c>
      <c r="Y301" s="42">
        <f>Y300/Справочно!X$5*1000</f>
        <v>810.77973883199536</v>
      </c>
      <c r="Z301" s="59"/>
    </row>
    <row r="302" spans="1:26" ht="60.75" x14ac:dyDescent="0.25">
      <c r="A302" s="89" t="s">
        <v>441</v>
      </c>
      <c r="B302" s="119" t="s">
        <v>1282</v>
      </c>
      <c r="C302" s="29" t="s">
        <v>194</v>
      </c>
      <c r="D302" s="29" t="s">
        <v>407</v>
      </c>
      <c r="E302" s="29" t="s">
        <v>93</v>
      </c>
      <c r="F302" s="71">
        <v>315541266</v>
      </c>
      <c r="G302" s="109">
        <v>307485021</v>
      </c>
      <c r="H302" s="109">
        <v>185023</v>
      </c>
      <c r="I302" s="109">
        <v>3384680</v>
      </c>
      <c r="J302" s="109" t="s">
        <v>408</v>
      </c>
      <c r="K302" s="109">
        <v>404195</v>
      </c>
      <c r="L302" s="109">
        <v>24286</v>
      </c>
      <c r="M302" s="109">
        <v>3967496</v>
      </c>
      <c r="N302" s="109">
        <v>90565</v>
      </c>
      <c r="O302" s="71">
        <v>318097904</v>
      </c>
      <c r="P302" s="27">
        <v>313082567</v>
      </c>
      <c r="Q302" s="27">
        <v>62777</v>
      </c>
      <c r="R302" s="210">
        <v>157532</v>
      </c>
      <c r="S302" s="211"/>
      <c r="T302" s="27" t="s">
        <v>408</v>
      </c>
      <c r="U302" s="27">
        <v>1895571</v>
      </c>
      <c r="V302" s="27">
        <v>17212</v>
      </c>
      <c r="W302" s="27">
        <v>2808109</v>
      </c>
      <c r="X302" s="27">
        <v>74136</v>
      </c>
      <c r="Y302" s="42">
        <v>350119669</v>
      </c>
      <c r="Z302" s="59"/>
    </row>
    <row r="303" spans="1:26" ht="40.5" x14ac:dyDescent="0.25">
      <c r="A303" s="89" t="s">
        <v>443</v>
      </c>
      <c r="B303" s="29" t="s">
        <v>227</v>
      </c>
      <c r="C303" s="29" t="s">
        <v>194</v>
      </c>
      <c r="D303" s="29" t="s">
        <v>185</v>
      </c>
      <c r="E303" s="29" t="s">
        <v>106</v>
      </c>
      <c r="F303" s="26">
        <f>F302/Справочно!E$5*1000</f>
        <v>2691.6334270664142</v>
      </c>
      <c r="G303" s="27">
        <f>G302/Справочно!F$5*1000</f>
        <v>9509.5090599727919</v>
      </c>
      <c r="H303" s="27">
        <f>H302/Справочно!G$5*1000</f>
        <v>16.286579291081399</v>
      </c>
      <c r="I303" s="27">
        <f>I302/Справочно!H$5*1000</f>
        <v>256.42241681696134</v>
      </c>
      <c r="J303" s="27">
        <f>J302/Справочно!I$5*1000</f>
        <v>0</v>
      </c>
      <c r="K303" s="27">
        <f>K302/Справочно!J$5*1000</f>
        <v>17.07929679245402</v>
      </c>
      <c r="L303" s="27">
        <f>L302/Справочно!K$5*1000</f>
        <v>2.5213072052847161</v>
      </c>
      <c r="M303" s="27">
        <f>M302/Справочно!L$5*1000</f>
        <v>263.75764241447882</v>
      </c>
      <c r="N303" s="27">
        <f>N302/Справочно!M$5*1000</f>
        <v>18.653726770121576</v>
      </c>
      <c r="O303" s="26">
        <f>O302/Справочно!N$5*1000</f>
        <v>2706.5196036948514</v>
      </c>
      <c r="P303" s="27">
        <f>P302/Справочно!O$5*1000</f>
        <v>9663.3559521747429</v>
      </c>
      <c r="Q303" s="27">
        <f>Q302/Справочно!P$5*1000</f>
        <v>5.5152120119643122</v>
      </c>
      <c r="R303" s="210">
        <f>R302/(Справочно!Q$5+Справочно!R$5)*1000</f>
        <v>11.928111194359566</v>
      </c>
      <c r="S303" s="211"/>
      <c r="T303" s="27">
        <f>T302/Справочно!S$5*1000</f>
        <v>0</v>
      </c>
      <c r="U303" s="27">
        <f>U302/Справочно!T$5*1000</f>
        <v>79.660446982799698</v>
      </c>
      <c r="V303" s="27">
        <f>V302/Справочно!U$5*1000</f>
        <v>1.7830644924026038</v>
      </c>
      <c r="W303" s="27">
        <f>W302/Справочно!V$5*1000</f>
        <v>185.82901006481791</v>
      </c>
      <c r="X303" s="27">
        <f>X302/Справочно!W$5*1000</f>
        <v>15.172728547205512</v>
      </c>
      <c r="Y303" s="42">
        <f>Y302/Справочно!X$5*1000</f>
        <v>2969.3979219436214</v>
      </c>
      <c r="Z303" s="59"/>
    </row>
    <row r="304" spans="1:26" ht="40.5" x14ac:dyDescent="0.25">
      <c r="A304" s="89" t="s">
        <v>859</v>
      </c>
      <c r="B304" s="119" t="s">
        <v>1283</v>
      </c>
      <c r="C304" s="29" t="s">
        <v>194</v>
      </c>
      <c r="D304" s="29" t="s">
        <v>407</v>
      </c>
      <c r="E304" s="29" t="s">
        <v>93</v>
      </c>
      <c r="F304" s="36">
        <v>17957313458</v>
      </c>
      <c r="G304" s="169">
        <v>6596319580</v>
      </c>
      <c r="H304" s="169">
        <v>2130154286</v>
      </c>
      <c r="I304" s="169">
        <v>1207064739</v>
      </c>
      <c r="J304" s="169">
        <v>312267309</v>
      </c>
      <c r="K304" s="169">
        <v>2988846295</v>
      </c>
      <c r="L304" s="169">
        <v>1781378603</v>
      </c>
      <c r="M304" s="169">
        <v>2216989463</v>
      </c>
      <c r="N304" s="169">
        <v>724293183</v>
      </c>
      <c r="O304" s="71">
        <v>13278539531</v>
      </c>
      <c r="P304" s="27">
        <v>5084024157</v>
      </c>
      <c r="Q304" s="27">
        <v>1558252942</v>
      </c>
      <c r="R304" s="214">
        <v>820897286</v>
      </c>
      <c r="S304" s="215"/>
      <c r="T304" s="27">
        <v>227809053</v>
      </c>
      <c r="U304" s="27">
        <v>2144821145</v>
      </c>
      <c r="V304" s="27">
        <v>1314973444</v>
      </c>
      <c r="W304" s="27">
        <v>1625862425</v>
      </c>
      <c r="X304" s="27">
        <v>501899079</v>
      </c>
      <c r="Y304" s="42">
        <v>10427914749</v>
      </c>
      <c r="Z304" s="59"/>
    </row>
    <row r="305" spans="1:26" ht="40.5" x14ac:dyDescent="0.25">
      <c r="A305" s="89" t="s">
        <v>860</v>
      </c>
      <c r="B305" s="29" t="s">
        <v>409</v>
      </c>
      <c r="C305" s="29" t="s">
        <v>194</v>
      </c>
      <c r="D305" s="29" t="s">
        <v>410</v>
      </c>
      <c r="E305" s="29" t="s">
        <v>106</v>
      </c>
      <c r="F305" s="26">
        <f>F304/Справочно!E$5</f>
        <v>153.17966418966697</v>
      </c>
      <c r="G305" s="27">
        <f>G304/Справочно!F$5</f>
        <v>204.00265549353679</v>
      </c>
      <c r="H305" s="27">
        <f>H304/Справочно!G$5</f>
        <v>187.506021852288</v>
      </c>
      <c r="I305" s="27">
        <f>I304/Справочно!H$5</f>
        <v>91.446889404290701</v>
      </c>
      <c r="J305" s="27">
        <f>J304/Справочно!I$5</f>
        <v>43.731971137518606</v>
      </c>
      <c r="K305" s="27">
        <f>K304/Справочно!J$5</f>
        <v>126.29397429293182</v>
      </c>
      <c r="L305" s="27">
        <f>L304/Справочно!K$5</f>
        <v>184.93793572774118</v>
      </c>
      <c r="M305" s="27">
        <f>M304/Справочно!L$5</f>
        <v>147.38462597533086</v>
      </c>
      <c r="N305" s="27">
        <f>N304/Справочно!M$5</f>
        <v>149.18309652894237</v>
      </c>
      <c r="O305" s="26">
        <f>O304/Справочно!N$5</f>
        <v>112.97976848375757</v>
      </c>
      <c r="P305" s="27">
        <f>P304/Справочно!O$5</f>
        <v>156.91942087131966</v>
      </c>
      <c r="Q305" s="27">
        <f>Q304/Справочно!P$5</f>
        <v>136.89879005682224</v>
      </c>
      <c r="R305" s="210">
        <f>R304/(Справочно!Q$5+Справочно!R$5)</f>
        <v>62.157238570931533</v>
      </c>
      <c r="S305" s="211"/>
      <c r="T305" s="27">
        <f>T304/Справочно!S$5</f>
        <v>32.104212643765635</v>
      </c>
      <c r="U305" s="27">
        <f>U304/Справочно!T$5</f>
        <v>90.135062790504946</v>
      </c>
      <c r="V305" s="27">
        <f>V304/Справочно!U$5</f>
        <v>136.22370767190122</v>
      </c>
      <c r="W305" s="27">
        <f>W304/Справочно!V$5</f>
        <v>107.59283380357896</v>
      </c>
      <c r="X305" s="27">
        <f>X304/Справочно!W$5</f>
        <v>102.7190364163086</v>
      </c>
      <c r="Y305" s="42">
        <f>Y304/Справочно!X$5</f>
        <v>88.440128126265989</v>
      </c>
      <c r="Z305" s="59"/>
    </row>
    <row r="306" spans="1:26" ht="81" x14ac:dyDescent="0.25">
      <c r="A306" s="89" t="s">
        <v>1133</v>
      </c>
      <c r="B306" s="119" t="s">
        <v>1285</v>
      </c>
      <c r="C306" s="29" t="s">
        <v>194</v>
      </c>
      <c r="D306" s="29" t="s">
        <v>407</v>
      </c>
      <c r="E306" s="29" t="s">
        <v>93</v>
      </c>
      <c r="F306" s="36">
        <v>12638632792</v>
      </c>
      <c r="G306" s="169">
        <v>3711389441</v>
      </c>
      <c r="H306" s="169">
        <v>1752098238</v>
      </c>
      <c r="I306" s="169">
        <v>873299662</v>
      </c>
      <c r="J306" s="169">
        <v>213790300</v>
      </c>
      <c r="K306" s="169">
        <v>2355814834</v>
      </c>
      <c r="L306" s="169">
        <v>1433845729</v>
      </c>
      <c r="M306" s="169">
        <v>1721923439</v>
      </c>
      <c r="N306" s="169">
        <v>576471149</v>
      </c>
      <c r="O306" s="71">
        <v>8757816348</v>
      </c>
      <c r="P306" s="27">
        <v>2561612292</v>
      </c>
      <c r="Q306" s="27">
        <v>1213805368</v>
      </c>
      <c r="R306" s="214">
        <v>566815222</v>
      </c>
      <c r="S306" s="215"/>
      <c r="T306" s="27">
        <v>144348087</v>
      </c>
      <c r="U306" s="27">
        <v>1622979755</v>
      </c>
      <c r="V306" s="27">
        <v>1034022705</v>
      </c>
      <c r="W306" s="27">
        <v>1222733175</v>
      </c>
      <c r="X306" s="27">
        <v>391499744</v>
      </c>
      <c r="Y306" s="42">
        <v>6042017215</v>
      </c>
      <c r="Z306" s="59"/>
    </row>
    <row r="307" spans="1:26" ht="40.5" x14ac:dyDescent="0.25">
      <c r="A307" s="89" t="s">
        <v>1134</v>
      </c>
      <c r="B307" s="29" t="s">
        <v>409</v>
      </c>
      <c r="C307" s="29" t="s">
        <v>194</v>
      </c>
      <c r="D307" s="29" t="s">
        <v>410</v>
      </c>
      <c r="E307" s="29" t="s">
        <v>106</v>
      </c>
      <c r="F307" s="26">
        <f>F306/Справочно!E$5</f>
        <v>107.81019841431745</v>
      </c>
      <c r="G307" s="27">
        <f>G306/Справочно!F$5</f>
        <v>114.78117340316508</v>
      </c>
      <c r="H307" s="27">
        <f>H306/Справочно!G$5</f>
        <v>154.22778183766886</v>
      </c>
      <c r="I307" s="27">
        <f>I306/Справочно!H$5</f>
        <v>66.160939862993089</v>
      </c>
      <c r="J307" s="27">
        <f>J306/Справочно!I$5</f>
        <v>29.94060204067485</v>
      </c>
      <c r="K307" s="27">
        <f>K306/Справочно!J$5</f>
        <v>99.545171855049659</v>
      </c>
      <c r="L307" s="27">
        <f>L306/Справочно!K$5</f>
        <v>148.85800740321241</v>
      </c>
      <c r="M307" s="27">
        <f>M306/Справочно!L$5</f>
        <v>114.47282283053885</v>
      </c>
      <c r="N307" s="27">
        <f>N306/Справочно!M$5</f>
        <v>118.73610450288791</v>
      </c>
      <c r="O307" s="26">
        <f>O306/Справочно!N$5</f>
        <v>74.515428531152011</v>
      </c>
      <c r="P307" s="27">
        <f>P306/Справочно!O$5</f>
        <v>79.064674939445567</v>
      </c>
      <c r="Q307" s="27">
        <f>Q306/Справочно!P$5</f>
        <v>106.6376849129516</v>
      </c>
      <c r="R307" s="210">
        <f>R306/(Справочно!Q$5+Справочно!R$5)</f>
        <v>42.918486368938389</v>
      </c>
      <c r="S307" s="211"/>
      <c r="T307" s="27">
        <f>T306/Справочно!S$5</f>
        <v>20.342394732525321</v>
      </c>
      <c r="U307" s="27">
        <f>U306/Справочно!T$5</f>
        <v>68.204932828859882</v>
      </c>
      <c r="V307" s="27">
        <f>V306/Справочно!U$5</f>
        <v>107.11882231138696</v>
      </c>
      <c r="W307" s="27">
        <f>W306/Справочно!V$5</f>
        <v>80.91541157542737</v>
      </c>
      <c r="X307" s="27">
        <f>X306/Справочно!W$5</f>
        <v>80.124626929055381</v>
      </c>
      <c r="Y307" s="26">
        <f>Y306/Справочно!X$5</f>
        <v>51.242917639593067</v>
      </c>
      <c r="Z307" s="59"/>
    </row>
    <row r="308" spans="1:26" ht="40.5" x14ac:dyDescent="0.25">
      <c r="A308" s="89" t="s">
        <v>1135</v>
      </c>
      <c r="B308" s="119" t="s">
        <v>1284</v>
      </c>
      <c r="C308" s="29" t="s">
        <v>194</v>
      </c>
      <c r="D308" s="29" t="s">
        <v>267</v>
      </c>
      <c r="E308" s="29" t="s">
        <v>93</v>
      </c>
      <c r="F308" s="36">
        <v>40093.113004410006</v>
      </c>
      <c r="G308" s="168">
        <v>19326.51398553</v>
      </c>
      <c r="H308" s="168">
        <v>4411.7665830300011</v>
      </c>
      <c r="I308" s="168">
        <v>2570.8459148500006</v>
      </c>
      <c r="J308" s="168">
        <v>702.49999112</v>
      </c>
      <c r="K308" s="168">
        <v>4682.1489363299997</v>
      </c>
      <c r="L308" s="168">
        <v>3236.23525195</v>
      </c>
      <c r="M308" s="168">
        <v>3543.3887001400003</v>
      </c>
      <c r="N308" s="168">
        <v>1619.71364146</v>
      </c>
      <c r="O308" s="120">
        <v>31964.927132159999</v>
      </c>
      <c r="P308" s="37">
        <v>15490.37795908</v>
      </c>
      <c r="Q308" s="27">
        <v>3559.8585397399997</v>
      </c>
      <c r="R308" s="214">
        <v>1869.773839139998</v>
      </c>
      <c r="S308" s="215"/>
      <c r="T308" s="27">
        <v>526.70852319000005</v>
      </c>
      <c r="U308" s="27">
        <v>3757.2741057500002</v>
      </c>
      <c r="V308" s="27">
        <v>2717.98235578</v>
      </c>
      <c r="W308" s="27">
        <v>2794.6138678899997</v>
      </c>
      <c r="X308" s="27">
        <v>1248.3379415899999</v>
      </c>
      <c r="Y308" s="26">
        <v>29067</v>
      </c>
      <c r="Z308" s="59"/>
    </row>
    <row r="309" spans="1:26" ht="40.5" x14ac:dyDescent="0.25">
      <c r="A309" s="89" t="s">
        <v>1136</v>
      </c>
      <c r="B309" s="29" t="s">
        <v>409</v>
      </c>
      <c r="C309" s="29" t="s">
        <v>194</v>
      </c>
      <c r="D309" s="29" t="s">
        <v>273</v>
      </c>
      <c r="E309" s="29" t="s">
        <v>106</v>
      </c>
      <c r="F309" s="42">
        <f>F308/Справочно!E$5*1000000</f>
        <v>342.00269437285306</v>
      </c>
      <c r="G309" s="121">
        <f>G308/Справочно!F$5*1000000</f>
        <v>597.70605815327963</v>
      </c>
      <c r="H309" s="121">
        <f>H308/Справочно!G$5*1000000</f>
        <v>388.34407759176622</v>
      </c>
      <c r="I309" s="121">
        <f>I308/Справочно!H$5*1000000</f>
        <v>194.76657254152511</v>
      </c>
      <c r="J309" s="121">
        <f>J308/Справочно!I$5*1000000</f>
        <v>98.38272675468221</v>
      </c>
      <c r="K309" s="121">
        <f>K308/Справочно!J$5*1000000</f>
        <v>197.84463268979815</v>
      </c>
      <c r="L309" s="121">
        <f>L308/Справочно!K$5*1000000</f>
        <v>335.97724033344042</v>
      </c>
      <c r="M309" s="121">
        <f>M308/Справочно!L$5*1000000</f>
        <v>235.56314857205425</v>
      </c>
      <c r="N309" s="121">
        <f>N308/Справочно!M$5*1000000</f>
        <v>333.61337949134327</v>
      </c>
      <c r="O309" s="42">
        <f>O308*1000000/Справочно!N$5</f>
        <v>271.97193325067775</v>
      </c>
      <c r="P309" s="27">
        <f>P308*1000000/Справочно!O$5</f>
        <v>478.11360909249277</v>
      </c>
      <c r="Q309" s="27">
        <f>Q308*1000000/Справочно!P$5</f>
        <v>312.74789459941991</v>
      </c>
      <c r="R309" s="210">
        <f>R308*1000000/(Справочно!Q$5+Справочно!S$5)</f>
        <v>101.53990252185017</v>
      </c>
      <c r="S309" s="211"/>
      <c r="T309" s="27">
        <f>T308*1000000/Справочно!S$5</f>
        <v>74.226911560777722</v>
      </c>
      <c r="U309" s="27">
        <f>U308*1000000/Справочно!T$5</f>
        <v>157.89761222393886</v>
      </c>
      <c r="V309" s="27">
        <f>V308*1000000/Справочно!U$5</f>
        <v>281.5673849388856</v>
      </c>
      <c r="W309" s="27">
        <f>W308*1000000/Справочно!V$5</f>
        <v>184.93595817805169</v>
      </c>
      <c r="X309" s="27">
        <f>X308*1000000/Справочно!W$5</f>
        <v>255.4857656593606</v>
      </c>
      <c r="Y309" s="26">
        <f>Y308*1000000/Справочно!X$5</f>
        <v>246.51996742615233</v>
      </c>
      <c r="Z309" s="59"/>
    </row>
    <row r="310" spans="1:26" ht="81" x14ac:dyDescent="0.25">
      <c r="A310" s="89" t="s">
        <v>1137</v>
      </c>
      <c r="B310" s="119" t="s">
        <v>1286</v>
      </c>
      <c r="C310" s="29" t="s">
        <v>194</v>
      </c>
      <c r="D310" s="29" t="s">
        <v>267</v>
      </c>
      <c r="E310" s="29" t="s">
        <v>93</v>
      </c>
      <c r="F310" s="42">
        <f>SUM(G310:N310)</f>
        <v>11536.452749740001</v>
      </c>
      <c r="G310" s="121">
        <v>4428.0545640999999</v>
      </c>
      <c r="H310" s="121">
        <v>1636.2869237999998</v>
      </c>
      <c r="I310" s="121">
        <v>723.18387097000004</v>
      </c>
      <c r="J310" s="121">
        <v>159.42345062000001</v>
      </c>
      <c r="K310" s="121">
        <v>1620.0966613099999</v>
      </c>
      <c r="L310" s="121">
        <v>1157.34481643</v>
      </c>
      <c r="M310" s="121">
        <v>1237.9808263299999</v>
      </c>
      <c r="N310" s="121">
        <v>574.08163618000003</v>
      </c>
      <c r="O310" s="33">
        <v>8266.2880913200006</v>
      </c>
      <c r="P310" s="27">
        <v>3227.3170567000002</v>
      </c>
      <c r="Q310" s="27">
        <v>1169.2032340600001</v>
      </c>
      <c r="R310" s="210">
        <v>474.28385400000155</v>
      </c>
      <c r="S310" s="211"/>
      <c r="T310" s="27">
        <v>103.25014978999999</v>
      </c>
      <c r="U310" s="27">
        <v>1132.01209189</v>
      </c>
      <c r="V310" s="27">
        <v>873.92419725000002</v>
      </c>
      <c r="W310" s="27">
        <v>884.25572928999998</v>
      </c>
      <c r="X310" s="27">
        <v>402.04177834000001</v>
      </c>
      <c r="Y310" s="26">
        <v>6295</v>
      </c>
      <c r="Z310" s="59"/>
    </row>
    <row r="311" spans="1:26" ht="40.5" x14ac:dyDescent="0.25">
      <c r="A311" s="89" t="s">
        <v>1138</v>
      </c>
      <c r="B311" s="29" t="s">
        <v>409</v>
      </c>
      <c r="C311" s="29" t="s">
        <v>194</v>
      </c>
      <c r="D311" s="29" t="s">
        <v>273</v>
      </c>
      <c r="E311" s="29" t="s">
        <v>106</v>
      </c>
      <c r="F311" s="26">
        <f>F310/Справочно!E$5*1000000</f>
        <v>98.40837062171272</v>
      </c>
      <c r="G311" s="27">
        <f>G310/Справочно!F$5*1000000</f>
        <v>136.94528877672653</v>
      </c>
      <c r="H311" s="27">
        <f>H310/Справочно!G$5*1000000</f>
        <v>144.03353489797681</v>
      </c>
      <c r="I311" s="27">
        <f>I310/Справочно!H$5*1000000</f>
        <v>54.788209224261351</v>
      </c>
      <c r="J311" s="27">
        <f>J310/Справочно!I$5*1000000</f>
        <v>22.326710290245156</v>
      </c>
      <c r="K311" s="27">
        <f>K310/Справочно!J$5*1000000</f>
        <v>68.457332997630715</v>
      </c>
      <c r="L311" s="27">
        <f>L310/Справочно!K$5*1000000</f>
        <v>120.15242628114456</v>
      </c>
      <c r="M311" s="27">
        <f>M310/Справочно!L$5*1000000</f>
        <v>82.300499888879301</v>
      </c>
      <c r="N311" s="27">
        <f>N310/Справочно!M$5*1000000</f>
        <v>118.24393512997364</v>
      </c>
      <c r="O311" s="26">
        <f>O310*1000000/Справочно!N$5</f>
        <v>70.333285719942623</v>
      </c>
      <c r="P311" s="27">
        <f>P310*1000000/Справочно!O$5</f>
        <v>99.611785441305074</v>
      </c>
      <c r="Q311" s="27">
        <f>Q310*1000000/Справочно!P$5</f>
        <v>102.71920800476663</v>
      </c>
      <c r="R311" s="210">
        <f>R310*1000000/(Справочно!Q$5+Справочно!R$5)</f>
        <v>35.91213561816911</v>
      </c>
      <c r="S311" s="211">
        <f>S310*1000000/[1]Справочно!S$5</f>
        <v>0</v>
      </c>
      <c r="T311" s="27">
        <f>T310*1000000/Справочно!S$5</f>
        <v>14.550627908359784</v>
      </c>
      <c r="U311" s="27">
        <f>U310*1000000/Справочно!T$5</f>
        <v>47.572256185545946</v>
      </c>
      <c r="V311" s="27">
        <f>V310*1000000/Справочно!U$5</f>
        <v>90.533535043453654</v>
      </c>
      <c r="W311" s="27">
        <f>W310*1000000/Справочно!V$5</f>
        <v>58.516377682669841</v>
      </c>
      <c r="X311" s="27">
        <f>X310*1000000/Справочно!W$5</f>
        <v>82.282167467742923</v>
      </c>
      <c r="Y311" s="26">
        <f>Y310*1000000/Справочно!X$5</f>
        <v>53.388488490302713</v>
      </c>
      <c r="Z311" s="59"/>
    </row>
    <row r="312" spans="1:26" ht="60.75" hidden="1" customHeight="1" x14ac:dyDescent="0.25">
      <c r="A312" s="167"/>
      <c r="B312" s="119" t="s">
        <v>1163</v>
      </c>
      <c r="C312" s="29" t="s">
        <v>194</v>
      </c>
      <c r="D312" s="29" t="s">
        <v>267</v>
      </c>
      <c r="E312" s="29" t="s">
        <v>93</v>
      </c>
      <c r="F312" s="26"/>
      <c r="G312" s="168">
        <v>5453.83258166</v>
      </c>
      <c r="H312" s="168">
        <v>1376.6902453599998</v>
      </c>
      <c r="I312" s="168">
        <v>587.76194273999999</v>
      </c>
      <c r="J312" s="168">
        <v>111.16937404000001</v>
      </c>
      <c r="K312" s="168">
        <v>1279.6666279800002</v>
      </c>
      <c r="L312" s="168">
        <v>882.90854211999999</v>
      </c>
      <c r="M312" s="168">
        <v>1006.50641224</v>
      </c>
      <c r="N312" s="168">
        <v>456.15973561000004</v>
      </c>
      <c r="O312" s="26" t="s">
        <v>96</v>
      </c>
      <c r="P312" s="27" t="s">
        <v>96</v>
      </c>
      <c r="Q312" s="27" t="s">
        <v>96</v>
      </c>
      <c r="R312" s="210" t="s">
        <v>96</v>
      </c>
      <c r="S312" s="211"/>
      <c r="T312" s="27" t="s">
        <v>96</v>
      </c>
      <c r="U312" s="27" t="s">
        <v>96</v>
      </c>
      <c r="V312" s="27" t="s">
        <v>96</v>
      </c>
      <c r="W312" s="27" t="s">
        <v>96</v>
      </c>
      <c r="X312" s="27" t="s">
        <v>96</v>
      </c>
      <c r="Y312" s="26" t="s">
        <v>96</v>
      </c>
      <c r="Z312" s="59"/>
    </row>
    <row r="313" spans="1:26" ht="40.5" hidden="1" x14ac:dyDescent="0.25">
      <c r="A313" s="167"/>
      <c r="B313" s="29" t="s">
        <v>409</v>
      </c>
      <c r="C313" s="29" t="s">
        <v>194</v>
      </c>
      <c r="D313" s="29" t="s">
        <v>273</v>
      </c>
      <c r="E313" s="29" t="s">
        <v>106</v>
      </c>
      <c r="F313" s="26"/>
      <c r="G313" s="37">
        <f>G312/Справочно!F$5*1000000</f>
        <v>168.66925802824903</v>
      </c>
      <c r="H313" s="37">
        <f>H312/Справочно!G$5*1000000</f>
        <v>121.18263589020793</v>
      </c>
      <c r="I313" s="37">
        <f>I312/Справочно!H$5*1000000</f>
        <v>44.52868155052272</v>
      </c>
      <c r="J313" s="37">
        <f>J312/Справочно!I$5*1000000</f>
        <v>15.568891513050733</v>
      </c>
      <c r="K313" s="37">
        <f>K312/Справочно!J$5*1000000</f>
        <v>54.072430719502385</v>
      </c>
      <c r="L313" s="37">
        <f>L312/Справочно!K$5*1000000</f>
        <v>91.661190350596243</v>
      </c>
      <c r="M313" s="37">
        <f>M312/Справочно!L$5*1000000</f>
        <v>66.912167867964556</v>
      </c>
      <c r="N313" s="37">
        <f>N312/Справочно!M$5*1000000</f>
        <v>93.955491322252954</v>
      </c>
      <c r="O313" s="26" t="s">
        <v>96</v>
      </c>
      <c r="P313" s="27" t="s">
        <v>96</v>
      </c>
      <c r="Q313" s="27" t="s">
        <v>96</v>
      </c>
      <c r="R313" s="210" t="s">
        <v>96</v>
      </c>
      <c r="S313" s="211"/>
      <c r="T313" s="27" t="s">
        <v>96</v>
      </c>
      <c r="U313" s="27" t="s">
        <v>96</v>
      </c>
      <c r="V313" s="27" t="s">
        <v>96</v>
      </c>
      <c r="W313" s="27" t="s">
        <v>96</v>
      </c>
      <c r="X313" s="27" t="s">
        <v>96</v>
      </c>
      <c r="Y313" s="26" t="s">
        <v>96</v>
      </c>
      <c r="Z313" s="59"/>
    </row>
    <row r="314" spans="1:26" ht="121.5" customHeight="1" x14ac:dyDescent="0.25">
      <c r="A314" s="89" t="s">
        <v>1042</v>
      </c>
      <c r="B314" s="29" t="s">
        <v>857</v>
      </c>
      <c r="C314" s="29" t="s">
        <v>194</v>
      </c>
      <c r="D314" s="29" t="s">
        <v>158</v>
      </c>
      <c r="E314" s="29" t="s">
        <v>106</v>
      </c>
      <c r="F314" s="73">
        <v>30.63</v>
      </c>
      <c r="G314" s="134">
        <f>G312/Справочно!F18*100</f>
        <v>42.363155054062453</v>
      </c>
      <c r="H314" s="134">
        <f>H312/Справочно!G18*100</f>
        <v>36.507299001856268</v>
      </c>
      <c r="I314" s="134">
        <f>I312/Справочно!H18*100</f>
        <v>14.423605956809816</v>
      </c>
      <c r="J314" s="134">
        <f>J312/Справочно!I18*100</f>
        <v>5.4255429009272822</v>
      </c>
      <c r="K314" s="134">
        <f>K312/Справочно!J18*100</f>
        <v>19.330311600906349</v>
      </c>
      <c r="L314" s="134">
        <f>L312/Справочно!K18*100</f>
        <v>26.35547886925373</v>
      </c>
      <c r="M314" s="134">
        <f>M312/Справочно!L18*100</f>
        <v>26.93354060048167</v>
      </c>
      <c r="N314" s="134">
        <f>N312/Справочно!M18*100</f>
        <v>25.132767802203858</v>
      </c>
      <c r="O314" s="73">
        <v>22.89</v>
      </c>
      <c r="P314" s="39" t="s">
        <v>96</v>
      </c>
      <c r="Q314" s="39" t="s">
        <v>96</v>
      </c>
      <c r="R314" s="237" t="s">
        <v>96</v>
      </c>
      <c r="S314" s="238"/>
      <c r="T314" s="39" t="s">
        <v>96</v>
      </c>
      <c r="U314" s="39" t="s">
        <v>96</v>
      </c>
      <c r="V314" s="39" t="s">
        <v>96</v>
      </c>
      <c r="W314" s="39" t="s">
        <v>96</v>
      </c>
      <c r="X314" s="39" t="s">
        <v>96</v>
      </c>
      <c r="Y314" s="38">
        <f>Y310/Справочно!X18*100</f>
        <v>17.955958697016371</v>
      </c>
      <c r="Z314" s="59"/>
    </row>
    <row r="315" spans="1:26" ht="60.75" x14ac:dyDescent="0.25">
      <c r="A315" s="89" t="s">
        <v>1043</v>
      </c>
      <c r="B315" s="29" t="s">
        <v>411</v>
      </c>
      <c r="C315" s="66" t="s">
        <v>194</v>
      </c>
      <c r="D315" s="66" t="s">
        <v>92</v>
      </c>
      <c r="E315" s="66" t="s">
        <v>93</v>
      </c>
      <c r="F315" s="69">
        <f t="shared" ref="F315:F317" si="15">SUM(G315:N315)</f>
        <v>140030799</v>
      </c>
      <c r="G315" s="70">
        <v>43935491</v>
      </c>
      <c r="H315" s="70">
        <v>15356926</v>
      </c>
      <c r="I315" s="70">
        <v>12787372</v>
      </c>
      <c r="J315" s="70">
        <v>4353084</v>
      </c>
      <c r="K315" s="70">
        <v>26212860</v>
      </c>
      <c r="L315" s="70">
        <v>13303006</v>
      </c>
      <c r="M315" s="70">
        <v>18040181</v>
      </c>
      <c r="N315" s="70">
        <v>6041879</v>
      </c>
      <c r="O315" s="69">
        <v>130368130</v>
      </c>
      <c r="P315" s="70">
        <v>40368822</v>
      </c>
      <c r="Q315" s="70">
        <v>14562748</v>
      </c>
      <c r="R315" s="235">
        <v>11829855</v>
      </c>
      <c r="S315" s="236"/>
      <c r="T315" s="70">
        <v>3997903</v>
      </c>
      <c r="U315" s="70">
        <v>24673691</v>
      </c>
      <c r="V315" s="70">
        <v>12175584</v>
      </c>
      <c r="W315" s="70">
        <v>17203146</v>
      </c>
      <c r="X315" s="70">
        <v>5556381</v>
      </c>
      <c r="Y315" s="69">
        <v>122574504</v>
      </c>
      <c r="Z315" s="59"/>
    </row>
    <row r="316" spans="1:26" ht="20.25" x14ac:dyDescent="0.25">
      <c r="A316" s="89" t="s">
        <v>1164</v>
      </c>
      <c r="B316" s="55" t="s">
        <v>413</v>
      </c>
      <c r="C316" s="66" t="s">
        <v>194</v>
      </c>
      <c r="D316" s="66" t="s">
        <v>92</v>
      </c>
      <c r="E316" s="66" t="s">
        <v>93</v>
      </c>
      <c r="F316" s="69">
        <f t="shared" si="15"/>
        <v>123930735</v>
      </c>
      <c r="G316" s="70">
        <v>39249111</v>
      </c>
      <c r="H316" s="70">
        <v>13471660</v>
      </c>
      <c r="I316" s="70">
        <v>11478598</v>
      </c>
      <c r="J316" s="70">
        <v>3978744</v>
      </c>
      <c r="K316" s="70">
        <v>23344073</v>
      </c>
      <c r="L316" s="70">
        <v>11654747</v>
      </c>
      <c r="M316" s="70">
        <v>15483632</v>
      </c>
      <c r="N316" s="70">
        <v>5270170</v>
      </c>
      <c r="O316" s="69">
        <v>115658922</v>
      </c>
      <c r="P316" s="70">
        <v>35975282</v>
      </c>
      <c r="Q316" s="70">
        <v>12732566</v>
      </c>
      <c r="R316" s="235">
        <v>10692816</v>
      </c>
      <c r="S316" s="236"/>
      <c r="T316" s="70">
        <v>3660148</v>
      </c>
      <c r="U316" s="70">
        <v>22039962</v>
      </c>
      <c r="V316" s="70">
        <v>10736438</v>
      </c>
      <c r="W316" s="70">
        <v>14877509</v>
      </c>
      <c r="X316" s="70">
        <v>4944201</v>
      </c>
      <c r="Y316" s="122" t="s">
        <v>96</v>
      </c>
      <c r="Z316" s="59"/>
    </row>
    <row r="317" spans="1:26" ht="20.25" x14ac:dyDescent="0.25">
      <c r="A317" s="89" t="s">
        <v>1165</v>
      </c>
      <c r="B317" s="55" t="s">
        <v>414</v>
      </c>
      <c r="C317" s="66" t="s">
        <v>194</v>
      </c>
      <c r="D317" s="66" t="s">
        <v>92</v>
      </c>
      <c r="E317" s="66" t="s">
        <v>93</v>
      </c>
      <c r="F317" s="69">
        <f t="shared" si="15"/>
        <v>16100064</v>
      </c>
      <c r="G317" s="70">
        <v>4686380</v>
      </c>
      <c r="H317" s="70">
        <v>1885266</v>
      </c>
      <c r="I317" s="70">
        <v>1308774</v>
      </c>
      <c r="J317" s="70">
        <v>374340</v>
      </c>
      <c r="K317" s="70">
        <v>2868787</v>
      </c>
      <c r="L317" s="70">
        <v>1648259</v>
      </c>
      <c r="M317" s="70">
        <v>2556549</v>
      </c>
      <c r="N317" s="70">
        <v>771709</v>
      </c>
      <c r="O317" s="69">
        <v>14709208</v>
      </c>
      <c r="P317" s="70">
        <v>4393540</v>
      </c>
      <c r="Q317" s="70">
        <v>1830182</v>
      </c>
      <c r="R317" s="235">
        <v>1137039</v>
      </c>
      <c r="S317" s="236"/>
      <c r="T317" s="70">
        <v>337755</v>
      </c>
      <c r="U317" s="70">
        <v>2633729</v>
      </c>
      <c r="V317" s="70">
        <v>1439146</v>
      </c>
      <c r="W317" s="70">
        <v>2325637</v>
      </c>
      <c r="X317" s="70">
        <v>612180</v>
      </c>
      <c r="Y317" s="122" t="s">
        <v>96</v>
      </c>
      <c r="Z317" s="59"/>
    </row>
    <row r="318" spans="1:26" ht="40.5" x14ac:dyDescent="0.25">
      <c r="A318" s="89" t="s">
        <v>1139</v>
      </c>
      <c r="B318" s="29" t="s">
        <v>415</v>
      </c>
      <c r="C318" s="66" t="s">
        <v>91</v>
      </c>
      <c r="D318" s="66" t="s">
        <v>158</v>
      </c>
      <c r="E318" s="29" t="s">
        <v>195</v>
      </c>
      <c r="F318" s="38">
        <v>79.4375</v>
      </c>
      <c r="G318" s="39">
        <v>86.651583710407238</v>
      </c>
      <c r="H318" s="39">
        <v>71.621621621621628</v>
      </c>
      <c r="I318" s="39">
        <v>74.857142857142861</v>
      </c>
      <c r="J318" s="39">
        <v>79.069767441860463</v>
      </c>
      <c r="K318" s="39">
        <v>71.641791044776113</v>
      </c>
      <c r="L318" s="39">
        <v>79.020979020979027</v>
      </c>
      <c r="M318" s="39">
        <v>85.308056872037923</v>
      </c>
      <c r="N318" s="39">
        <v>83.333333333333343</v>
      </c>
      <c r="O318" s="38">
        <v>74.260541220893643</v>
      </c>
      <c r="P318" s="39">
        <v>82.35294117647058</v>
      </c>
      <c r="Q318" s="39">
        <v>71.812080536912745</v>
      </c>
      <c r="R318" s="39">
        <v>77.272727272727266</v>
      </c>
      <c r="S318" s="39">
        <v>51.851851851851848</v>
      </c>
      <c r="T318" s="40">
        <v>73.255813953488371</v>
      </c>
      <c r="U318" s="40">
        <v>64.98422712933754</v>
      </c>
      <c r="V318" s="40">
        <v>74.825174825174827</v>
      </c>
      <c r="W318" s="40">
        <v>71.563981042654021</v>
      </c>
      <c r="X318" s="39">
        <v>81.666666666666671</v>
      </c>
      <c r="Y318" s="52" t="s">
        <v>96</v>
      </c>
      <c r="Z318" s="59"/>
    </row>
    <row r="319" spans="1:26" ht="20.25" x14ac:dyDescent="0.25">
      <c r="A319" s="89" t="s">
        <v>1140</v>
      </c>
      <c r="B319" s="102" t="s">
        <v>1287</v>
      </c>
      <c r="C319" s="66" t="s">
        <v>91</v>
      </c>
      <c r="D319" s="66" t="s">
        <v>158</v>
      </c>
      <c r="E319" s="29" t="s">
        <v>195</v>
      </c>
      <c r="F319" s="48">
        <v>28.1875</v>
      </c>
      <c r="G319" s="51">
        <v>35.74660633484163</v>
      </c>
      <c r="H319" s="51">
        <v>26.351351351351347</v>
      </c>
      <c r="I319" s="51">
        <v>30.285714285714288</v>
      </c>
      <c r="J319" s="51">
        <v>18.604651162790699</v>
      </c>
      <c r="K319" s="51">
        <v>24.17910447761194</v>
      </c>
      <c r="L319" s="51">
        <v>27.27272727272727</v>
      </c>
      <c r="M319" s="51">
        <v>23.696682464454977</v>
      </c>
      <c r="N319" s="51">
        <v>25</v>
      </c>
      <c r="O319" s="48">
        <v>28.193832599118945</v>
      </c>
      <c r="P319" s="51">
        <v>31.447963800904976</v>
      </c>
      <c r="Q319" s="51">
        <v>32.885906040268459</v>
      </c>
      <c r="R319" s="51">
        <v>34.415584415584419</v>
      </c>
      <c r="S319" s="51">
        <v>22.222222222222221</v>
      </c>
      <c r="T319" s="123">
        <v>24.418604651162788</v>
      </c>
      <c r="U319" s="123">
        <v>26.18296529968454</v>
      </c>
      <c r="V319" s="123">
        <v>27.27272727272727</v>
      </c>
      <c r="W319" s="123">
        <v>21.327014218009481</v>
      </c>
      <c r="X319" s="51">
        <v>21.666666666666668</v>
      </c>
      <c r="Y319" s="52" t="s">
        <v>96</v>
      </c>
      <c r="Z319" s="59"/>
    </row>
    <row r="320" spans="1:26" ht="20.25" x14ac:dyDescent="0.25">
      <c r="A320" s="89" t="s">
        <v>1141</v>
      </c>
      <c r="B320" s="55" t="s">
        <v>416</v>
      </c>
      <c r="C320" s="66" t="s">
        <v>91</v>
      </c>
      <c r="D320" s="66" t="s">
        <v>158</v>
      </c>
      <c r="E320" s="29" t="s">
        <v>195</v>
      </c>
      <c r="F320" s="48">
        <v>19.6875</v>
      </c>
      <c r="G320" s="51">
        <v>19.457013574660635</v>
      </c>
      <c r="H320" s="51">
        <v>16.891891891891891</v>
      </c>
      <c r="I320" s="51">
        <v>22.285714285714285</v>
      </c>
      <c r="J320" s="51">
        <v>17.441860465116278</v>
      </c>
      <c r="K320" s="51">
        <v>18.805970149253731</v>
      </c>
      <c r="L320" s="51">
        <v>16.783216783216783</v>
      </c>
      <c r="M320" s="51">
        <v>21.800947867298579</v>
      </c>
      <c r="N320" s="51">
        <v>28.333333333333332</v>
      </c>
      <c r="O320" s="48">
        <v>16.110761485210826</v>
      </c>
      <c r="P320" s="51">
        <v>18.099547511312217</v>
      </c>
      <c r="Q320" s="51">
        <v>7.3825503355704702</v>
      </c>
      <c r="R320" s="51">
        <v>15.584415584415584</v>
      </c>
      <c r="S320" s="51">
        <v>25.925925925925924</v>
      </c>
      <c r="T320" s="123">
        <v>23.255813953488371</v>
      </c>
      <c r="U320" s="123">
        <v>14.195583596214512</v>
      </c>
      <c r="V320" s="123">
        <v>5.5944055944055942</v>
      </c>
      <c r="W320" s="123">
        <v>20.85308056872038</v>
      </c>
      <c r="X320" s="51">
        <v>28.333333333333332</v>
      </c>
      <c r="Y320" s="52" t="s">
        <v>96</v>
      </c>
      <c r="Z320" s="59"/>
    </row>
    <row r="321" spans="1:26" ht="20.25" x14ac:dyDescent="0.25">
      <c r="A321" s="89" t="s">
        <v>1166</v>
      </c>
      <c r="B321" s="124" t="s">
        <v>417</v>
      </c>
      <c r="C321" s="66" t="s">
        <v>91</v>
      </c>
      <c r="D321" s="66" t="s">
        <v>158</v>
      </c>
      <c r="E321" s="29" t="s">
        <v>195</v>
      </c>
      <c r="F321" s="48">
        <v>1.625</v>
      </c>
      <c r="G321" s="51">
        <v>0.67873303167420818</v>
      </c>
      <c r="H321" s="51">
        <v>1.3513513513513513</v>
      </c>
      <c r="I321" s="51">
        <v>0.5714285714285714</v>
      </c>
      <c r="J321" s="51">
        <v>0</v>
      </c>
      <c r="K321" s="51">
        <v>2.6865671641791042</v>
      </c>
      <c r="L321" s="51">
        <v>2.0979020979020979</v>
      </c>
      <c r="M321" s="51">
        <v>3.3175355450236967</v>
      </c>
      <c r="N321" s="51">
        <v>1.6666666666666667</v>
      </c>
      <c r="O321" s="48">
        <v>2.2026431718061676</v>
      </c>
      <c r="P321" s="51">
        <v>1.5837104072398189</v>
      </c>
      <c r="Q321" s="51">
        <v>0</v>
      </c>
      <c r="R321" s="51">
        <v>0</v>
      </c>
      <c r="S321" s="51">
        <v>0</v>
      </c>
      <c r="T321" s="123">
        <v>5.8139534883720927</v>
      </c>
      <c r="U321" s="123">
        <v>3.1545741324921135</v>
      </c>
      <c r="V321" s="123">
        <v>5.5944055944055942</v>
      </c>
      <c r="W321" s="123">
        <v>2.3696682464454977</v>
      </c>
      <c r="X321" s="51">
        <v>0</v>
      </c>
      <c r="Y321" s="52" t="s">
        <v>96</v>
      </c>
      <c r="Z321" s="59"/>
    </row>
    <row r="322" spans="1:26" ht="60.75" customHeight="1" x14ac:dyDescent="0.25">
      <c r="A322" s="89" t="s">
        <v>1167</v>
      </c>
      <c r="B322" s="55" t="s">
        <v>418</v>
      </c>
      <c r="C322" s="66" t="s">
        <v>91</v>
      </c>
      <c r="D322" s="66" t="s">
        <v>158</v>
      </c>
      <c r="E322" s="29" t="s">
        <v>195</v>
      </c>
      <c r="F322" s="48">
        <v>9.0625</v>
      </c>
      <c r="G322" s="51">
        <v>11.312217194570136</v>
      </c>
      <c r="H322" s="51">
        <v>8.7837837837837842</v>
      </c>
      <c r="I322" s="51">
        <v>6.2857142857142865</v>
      </c>
      <c r="J322" s="51">
        <v>6.9767441860465116</v>
      </c>
      <c r="K322" s="51">
        <v>8.0597014925373127</v>
      </c>
      <c r="L322" s="51">
        <v>8.3916083916083917</v>
      </c>
      <c r="M322" s="51">
        <v>9.0047393364928912</v>
      </c>
      <c r="N322" s="51">
        <v>11.666666666666666</v>
      </c>
      <c r="O322" s="48">
        <v>7.4889867841409687</v>
      </c>
      <c r="P322" s="51">
        <v>10.633484162895927</v>
      </c>
      <c r="Q322" s="51">
        <v>13.422818791946309</v>
      </c>
      <c r="R322" s="51">
        <v>3.2467532467532463</v>
      </c>
      <c r="S322" s="51">
        <v>3.7037037037037033</v>
      </c>
      <c r="T322" s="123">
        <v>10.465116279069768</v>
      </c>
      <c r="U322" s="123">
        <v>4.4164037854889591</v>
      </c>
      <c r="V322" s="123">
        <v>7.6923076923076925</v>
      </c>
      <c r="W322" s="123">
        <v>2.8436018957345972</v>
      </c>
      <c r="X322" s="51">
        <v>10</v>
      </c>
      <c r="Y322" s="52" t="s">
        <v>96</v>
      </c>
      <c r="Z322" s="59"/>
    </row>
    <row r="323" spans="1:26" ht="60.75" x14ac:dyDescent="0.25">
      <c r="A323" s="89" t="s">
        <v>1168</v>
      </c>
      <c r="B323" s="55" t="s">
        <v>419</v>
      </c>
      <c r="C323" s="66" t="s">
        <v>91</v>
      </c>
      <c r="D323" s="66" t="s">
        <v>158</v>
      </c>
      <c r="E323" s="29" t="s">
        <v>195</v>
      </c>
      <c r="F323" s="48">
        <v>19.9375</v>
      </c>
      <c r="G323" s="51">
        <v>19.004524886877828</v>
      </c>
      <c r="H323" s="51">
        <v>17.567567567567568</v>
      </c>
      <c r="I323" s="51">
        <v>14.285714285714285</v>
      </c>
      <c r="J323" s="51">
        <v>32.558139534883722</v>
      </c>
      <c r="K323" s="51">
        <v>17.611940298507463</v>
      </c>
      <c r="L323" s="51">
        <v>24.475524475524477</v>
      </c>
      <c r="M323" s="51">
        <v>24.644549763033176</v>
      </c>
      <c r="N323" s="51">
        <v>16.666666666666664</v>
      </c>
      <c r="O323" s="48">
        <v>20.264317180616739</v>
      </c>
      <c r="P323" s="51">
        <v>20.588235294117645</v>
      </c>
      <c r="Q323" s="51">
        <v>18.120805369127517</v>
      </c>
      <c r="R323" s="51">
        <v>24.025974025974026</v>
      </c>
      <c r="S323" s="51">
        <v>0</v>
      </c>
      <c r="T323" s="123">
        <v>9.3023255813953494</v>
      </c>
      <c r="U323" s="123">
        <v>17.034700315457414</v>
      </c>
      <c r="V323" s="123">
        <v>28.671328671328673</v>
      </c>
      <c r="W323" s="123">
        <v>24.170616113744074</v>
      </c>
      <c r="X323" s="51">
        <v>21.666666666666668</v>
      </c>
      <c r="Y323" s="52" t="s">
        <v>96</v>
      </c>
      <c r="Z323" s="59"/>
    </row>
    <row r="324" spans="1:26" ht="60.75" x14ac:dyDescent="0.25">
      <c r="A324" s="89" t="s">
        <v>1169</v>
      </c>
      <c r="B324" s="29" t="s">
        <v>420</v>
      </c>
      <c r="C324" s="29" t="s">
        <v>194</v>
      </c>
      <c r="D324" s="29" t="s">
        <v>158</v>
      </c>
      <c r="E324" s="29" t="s">
        <v>195</v>
      </c>
      <c r="F324" s="125">
        <v>38.75</v>
      </c>
      <c r="G324" s="126">
        <v>47.737556561085974</v>
      </c>
      <c r="H324" s="126">
        <v>58.108108108108105</v>
      </c>
      <c r="I324" s="126">
        <v>24</v>
      </c>
      <c r="J324" s="126">
        <v>3.4883720930232558</v>
      </c>
      <c r="K324" s="126">
        <v>28.656716417910449</v>
      </c>
      <c r="L324" s="126">
        <v>51.748251748251747</v>
      </c>
      <c r="M324" s="126">
        <v>39.810426540284361</v>
      </c>
      <c r="N324" s="126">
        <v>40</v>
      </c>
      <c r="O324" s="38">
        <v>39.46</v>
      </c>
      <c r="P324" s="39">
        <v>42.76</v>
      </c>
      <c r="Q324" s="39">
        <v>51.68</v>
      </c>
      <c r="R324" s="39">
        <v>31.82</v>
      </c>
      <c r="S324" s="39">
        <v>7.41</v>
      </c>
      <c r="T324" s="39">
        <v>20.93</v>
      </c>
      <c r="U324" s="39">
        <v>28.39</v>
      </c>
      <c r="V324" s="39">
        <v>53.85</v>
      </c>
      <c r="W324" s="39">
        <v>37.909999999999997</v>
      </c>
      <c r="X324" s="39">
        <v>75</v>
      </c>
      <c r="Y324" s="38">
        <f>ROUND(393/1582*100,2)</f>
        <v>24.84</v>
      </c>
      <c r="Z324" s="59"/>
    </row>
    <row r="325" spans="1:26" ht="60.75" x14ac:dyDescent="0.25">
      <c r="A325" s="89" t="s">
        <v>1170</v>
      </c>
      <c r="B325" s="29" t="s">
        <v>421</v>
      </c>
      <c r="C325" s="29" t="s">
        <v>194</v>
      </c>
      <c r="D325" s="29" t="s">
        <v>158</v>
      </c>
      <c r="E325" s="29" t="s">
        <v>195</v>
      </c>
      <c r="F325" s="38">
        <v>79.125</v>
      </c>
      <c r="G325" s="39">
        <v>87.782805429864254</v>
      </c>
      <c r="H325" s="39">
        <v>93.243243243243242</v>
      </c>
      <c r="I325" s="39">
        <v>77.142857142857139</v>
      </c>
      <c r="J325" s="39">
        <v>13.953488372093023</v>
      </c>
      <c r="K325" s="39">
        <v>78.507462686567166</v>
      </c>
      <c r="L325" s="39">
        <v>80.419580419580413</v>
      </c>
      <c r="M325" s="39">
        <v>82.938388625592424</v>
      </c>
      <c r="N325" s="39">
        <v>66.666666666666671</v>
      </c>
      <c r="O325" s="38">
        <v>77.72</v>
      </c>
      <c r="P325" s="39">
        <v>82.58</v>
      </c>
      <c r="Q325" s="39">
        <v>88.59</v>
      </c>
      <c r="R325" s="39">
        <v>73.38</v>
      </c>
      <c r="S325" s="39">
        <v>74.069999999999993</v>
      </c>
      <c r="T325" s="39">
        <v>54.65</v>
      </c>
      <c r="U325" s="39">
        <v>71.61</v>
      </c>
      <c r="V325" s="39">
        <v>83.22</v>
      </c>
      <c r="W325" s="39">
        <v>74.88</v>
      </c>
      <c r="X325" s="39">
        <v>90</v>
      </c>
      <c r="Y325" s="38">
        <f>ROUND(879/1582*100,2)</f>
        <v>55.56</v>
      </c>
      <c r="Z325" s="59"/>
    </row>
    <row r="326" spans="1:26" ht="40.5" x14ac:dyDescent="0.25">
      <c r="A326" s="89" t="s">
        <v>1171</v>
      </c>
      <c r="B326" s="29" t="s">
        <v>422</v>
      </c>
      <c r="C326" s="29" t="s">
        <v>194</v>
      </c>
      <c r="D326" s="29" t="s">
        <v>158</v>
      </c>
      <c r="E326" s="29" t="s">
        <v>195</v>
      </c>
      <c r="F326" s="38">
        <v>60.75</v>
      </c>
      <c r="G326" s="39">
        <v>71.945701357466064</v>
      </c>
      <c r="H326" s="39">
        <v>62.162162162162161</v>
      </c>
      <c r="I326" s="39">
        <v>52.571428571428569</v>
      </c>
      <c r="J326" s="39">
        <v>12.790697674418604</v>
      </c>
      <c r="K326" s="39">
        <v>53.731343283582092</v>
      </c>
      <c r="L326" s="39">
        <v>69.230769230769226</v>
      </c>
      <c r="M326" s="39">
        <v>72.985781990521332</v>
      </c>
      <c r="N326" s="39">
        <v>43.333333333333336</v>
      </c>
      <c r="O326" s="38">
        <v>49.968533668974196</v>
      </c>
      <c r="P326" s="40">
        <v>50.904977375565608</v>
      </c>
      <c r="Q326" s="40">
        <v>58.389261744966447</v>
      </c>
      <c r="R326" s="40">
        <v>48.701298701298704</v>
      </c>
      <c r="S326" s="40">
        <v>48.148148148148145</v>
      </c>
      <c r="T326" s="40">
        <v>32.558139534883722</v>
      </c>
      <c r="U326" s="40">
        <v>39.747634069400632</v>
      </c>
      <c r="V326" s="40">
        <v>62.93706293706294</v>
      </c>
      <c r="W326" s="40">
        <v>51.658767772511851</v>
      </c>
      <c r="X326" s="40">
        <v>68.333333333333329</v>
      </c>
      <c r="Y326" s="38" t="s">
        <v>96</v>
      </c>
      <c r="Z326" s="138"/>
    </row>
    <row r="327" spans="1:26" ht="60.75" x14ac:dyDescent="0.25">
      <c r="A327" s="89" t="s">
        <v>1044</v>
      </c>
      <c r="B327" s="29" t="s">
        <v>423</v>
      </c>
      <c r="C327" s="29" t="s">
        <v>194</v>
      </c>
      <c r="D327" s="29" t="s">
        <v>158</v>
      </c>
      <c r="E327" s="29" t="s">
        <v>195</v>
      </c>
      <c r="F327" s="38">
        <v>44.9375</v>
      </c>
      <c r="G327" s="39">
        <v>51.809954751131222</v>
      </c>
      <c r="H327" s="39">
        <v>56.756756756756758</v>
      </c>
      <c r="I327" s="39">
        <v>34.285714285714285</v>
      </c>
      <c r="J327" s="39">
        <v>0</v>
      </c>
      <c r="K327" s="39">
        <v>41.492537313432834</v>
      </c>
      <c r="L327" s="39">
        <v>52.447552447552447</v>
      </c>
      <c r="M327" s="39">
        <v>51.658767772511851</v>
      </c>
      <c r="N327" s="39">
        <v>38.333333333333336</v>
      </c>
      <c r="O327" s="38">
        <v>32.662051604782881</v>
      </c>
      <c r="P327" s="40">
        <v>32.352941176470587</v>
      </c>
      <c r="Q327" s="40">
        <v>49.664429530201346</v>
      </c>
      <c r="R327" s="40">
        <v>21.428571428571427</v>
      </c>
      <c r="S327" s="40">
        <v>44.444444444444443</v>
      </c>
      <c r="T327" s="40">
        <v>18.604651162790699</v>
      </c>
      <c r="U327" s="40">
        <v>18.296529968454259</v>
      </c>
      <c r="V327" s="40">
        <v>53.146853146853147</v>
      </c>
      <c r="W327" s="40">
        <v>36.492890995260666</v>
      </c>
      <c r="X327" s="40">
        <v>50</v>
      </c>
      <c r="Y327" s="38" t="s">
        <v>96</v>
      </c>
      <c r="Z327" s="59"/>
    </row>
    <row r="328" spans="1:26" ht="40.5" x14ac:dyDescent="0.25">
      <c r="A328" s="89" t="s">
        <v>1045</v>
      </c>
      <c r="B328" s="29" t="s">
        <v>424</v>
      </c>
      <c r="C328" s="29" t="s">
        <v>194</v>
      </c>
      <c r="D328" s="29" t="s">
        <v>158</v>
      </c>
      <c r="E328" s="29" t="s">
        <v>195</v>
      </c>
      <c r="F328" s="38">
        <v>21.875</v>
      </c>
      <c r="G328" s="39">
        <v>25.79185520361991</v>
      </c>
      <c r="H328" s="39">
        <v>12.837837837837839</v>
      </c>
      <c r="I328" s="39">
        <v>10.857142857142858</v>
      </c>
      <c r="J328" s="39">
        <v>3.4883720930232558</v>
      </c>
      <c r="K328" s="39">
        <v>18.208955223880597</v>
      </c>
      <c r="L328" s="39">
        <v>37.76223776223776</v>
      </c>
      <c r="M328" s="39">
        <v>32.227488151658768</v>
      </c>
      <c r="N328" s="39">
        <v>20</v>
      </c>
      <c r="O328" s="38" t="s">
        <v>96</v>
      </c>
      <c r="P328" s="39" t="s">
        <v>96</v>
      </c>
      <c r="Q328" s="39" t="s">
        <v>96</v>
      </c>
      <c r="R328" s="39" t="s">
        <v>96</v>
      </c>
      <c r="S328" s="39" t="s">
        <v>96</v>
      </c>
      <c r="T328" s="39" t="s">
        <v>96</v>
      </c>
      <c r="U328" s="39" t="s">
        <v>96</v>
      </c>
      <c r="V328" s="39" t="s">
        <v>96</v>
      </c>
      <c r="W328" s="39" t="s">
        <v>96</v>
      </c>
      <c r="X328" s="39" t="s">
        <v>96</v>
      </c>
      <c r="Y328" s="38" t="s">
        <v>96</v>
      </c>
      <c r="Z328" s="59"/>
    </row>
    <row r="329" spans="1:26" ht="101.25" customHeight="1" x14ac:dyDescent="0.25">
      <c r="A329" s="89" t="s">
        <v>1142</v>
      </c>
      <c r="B329" s="29" t="s">
        <v>425</v>
      </c>
      <c r="C329" s="29" t="s">
        <v>194</v>
      </c>
      <c r="D329" s="29" t="s">
        <v>158</v>
      </c>
      <c r="E329" s="29" t="s">
        <v>195</v>
      </c>
      <c r="F329" s="38">
        <v>30.2</v>
      </c>
      <c r="G329" s="39">
        <v>35.099337748344368</v>
      </c>
      <c r="H329" s="39">
        <v>36.206896551724135</v>
      </c>
      <c r="I329" s="39">
        <v>29.032258064516128</v>
      </c>
      <c r="J329" s="39">
        <v>23.80952380952381</v>
      </c>
      <c r="K329" s="39">
        <v>23.75</v>
      </c>
      <c r="L329" s="39">
        <v>25</v>
      </c>
      <c r="M329" s="39">
        <v>27.118644067796609</v>
      </c>
      <c r="N329" s="39">
        <v>32</v>
      </c>
      <c r="O329" s="24" t="s">
        <v>96</v>
      </c>
      <c r="P329" s="66" t="s">
        <v>96</v>
      </c>
      <c r="Q329" s="66" t="s">
        <v>96</v>
      </c>
      <c r="R329" s="66" t="s">
        <v>96</v>
      </c>
      <c r="S329" s="66" t="s">
        <v>96</v>
      </c>
      <c r="T329" s="66" t="s">
        <v>96</v>
      </c>
      <c r="U329" s="66" t="s">
        <v>96</v>
      </c>
      <c r="V329" s="66" t="s">
        <v>96</v>
      </c>
      <c r="W329" s="66" t="s">
        <v>96</v>
      </c>
      <c r="X329" s="66" t="s">
        <v>96</v>
      </c>
      <c r="Y329" s="24" t="s">
        <v>96</v>
      </c>
      <c r="Z329" s="59"/>
    </row>
    <row r="330" spans="1:26" ht="60.75" x14ac:dyDescent="0.25">
      <c r="A330" s="29" t="s">
        <v>1172</v>
      </c>
      <c r="B330" s="29" t="s">
        <v>427</v>
      </c>
      <c r="C330" s="29" t="s">
        <v>194</v>
      </c>
      <c r="D330" s="29" t="s">
        <v>158</v>
      </c>
      <c r="E330" s="29" t="s">
        <v>195</v>
      </c>
      <c r="F330" s="38">
        <v>27.125</v>
      </c>
      <c r="G330" s="39">
        <v>35.294117647058826</v>
      </c>
      <c r="H330" s="39">
        <v>19.594594594594593</v>
      </c>
      <c r="I330" s="39">
        <v>14.285714285714286</v>
      </c>
      <c r="J330" s="39">
        <v>0</v>
      </c>
      <c r="K330" s="39">
        <v>27.46268656716418</v>
      </c>
      <c r="L330" s="39">
        <v>37.06293706293706</v>
      </c>
      <c r="M330" s="39">
        <v>35.071090047393362</v>
      </c>
      <c r="N330" s="39">
        <v>8.3333333333333339</v>
      </c>
      <c r="O330" s="38" t="s">
        <v>96</v>
      </c>
      <c r="P330" s="39" t="s">
        <v>96</v>
      </c>
      <c r="Q330" s="39" t="s">
        <v>96</v>
      </c>
      <c r="R330" s="39" t="s">
        <v>96</v>
      </c>
      <c r="S330" s="39" t="s">
        <v>96</v>
      </c>
      <c r="T330" s="39" t="s">
        <v>96</v>
      </c>
      <c r="U330" s="39" t="s">
        <v>96</v>
      </c>
      <c r="V330" s="39" t="s">
        <v>96</v>
      </c>
      <c r="W330" s="39" t="s">
        <v>96</v>
      </c>
      <c r="X330" s="39" t="s">
        <v>96</v>
      </c>
      <c r="Y330" s="38" t="s">
        <v>96</v>
      </c>
      <c r="Z330" s="59"/>
    </row>
    <row r="331" spans="1:26" ht="20.25" x14ac:dyDescent="0.25">
      <c r="A331" s="88" t="s">
        <v>428</v>
      </c>
      <c r="B331" s="88"/>
      <c r="C331" s="88"/>
      <c r="D331" s="88"/>
      <c r="E331" s="89"/>
      <c r="F331" s="24"/>
      <c r="G331" s="66"/>
      <c r="H331" s="66"/>
      <c r="I331" s="66"/>
      <c r="J331" s="66"/>
      <c r="K331" s="66"/>
      <c r="L331" s="66"/>
      <c r="M331" s="66"/>
      <c r="N331" s="66"/>
      <c r="O331" s="26"/>
      <c r="P331" s="27"/>
      <c r="Q331" s="27"/>
      <c r="R331" s="27"/>
      <c r="S331" s="27"/>
      <c r="T331" s="27"/>
      <c r="U331" s="27"/>
      <c r="V331" s="27"/>
      <c r="W331" s="27"/>
      <c r="X331" s="27"/>
      <c r="Y331" s="26"/>
      <c r="Z331" s="59"/>
    </row>
    <row r="332" spans="1:26" ht="40.5" x14ac:dyDescent="0.25">
      <c r="A332" s="89" t="s">
        <v>1173</v>
      </c>
      <c r="B332" s="29" t="s">
        <v>429</v>
      </c>
      <c r="C332" s="29" t="s">
        <v>194</v>
      </c>
      <c r="D332" s="29" t="s">
        <v>158</v>
      </c>
      <c r="E332" s="29" t="s">
        <v>195</v>
      </c>
      <c r="F332" s="125">
        <v>12.4375</v>
      </c>
      <c r="G332" s="126">
        <v>13.800904977375566</v>
      </c>
      <c r="H332" s="126">
        <v>19.594594594594593</v>
      </c>
      <c r="I332" s="126">
        <v>5.7142857142857144</v>
      </c>
      <c r="J332" s="126">
        <v>1.1627906976744187</v>
      </c>
      <c r="K332" s="126">
        <v>11.343283582089553</v>
      </c>
      <c r="L332" s="126">
        <v>18.88111888111888</v>
      </c>
      <c r="M332" s="126">
        <v>12.796208530805687</v>
      </c>
      <c r="N332" s="126">
        <v>10</v>
      </c>
      <c r="O332" s="38">
        <v>16.36</v>
      </c>
      <c r="P332" s="39">
        <v>17.190000000000001</v>
      </c>
      <c r="Q332" s="39">
        <v>22.15</v>
      </c>
      <c r="R332" s="39">
        <v>20.13</v>
      </c>
      <c r="S332" s="39">
        <v>14.81</v>
      </c>
      <c r="T332" s="39">
        <v>3.49</v>
      </c>
      <c r="U332" s="39">
        <v>14.51</v>
      </c>
      <c r="V332" s="39">
        <v>18.88</v>
      </c>
      <c r="W332" s="39">
        <v>14.69</v>
      </c>
      <c r="X332" s="39">
        <v>15</v>
      </c>
      <c r="Y332" s="38">
        <f>ROUND(97/1582*100,2)</f>
        <v>6.13</v>
      </c>
      <c r="Z332" s="59"/>
    </row>
    <row r="333" spans="1:26" ht="20.25" x14ac:dyDescent="0.25">
      <c r="A333" s="89" t="s">
        <v>1174</v>
      </c>
      <c r="B333" s="55" t="s">
        <v>430</v>
      </c>
      <c r="C333" s="29" t="s">
        <v>194</v>
      </c>
      <c r="D333" s="29" t="s">
        <v>158</v>
      </c>
      <c r="E333" s="29" t="s">
        <v>195</v>
      </c>
      <c r="F333" s="48">
        <v>4.5</v>
      </c>
      <c r="G333" s="51">
        <v>4.2986425339366514</v>
      </c>
      <c r="H333" s="51">
        <v>8.7837837837837842</v>
      </c>
      <c r="I333" s="51">
        <v>1.1428571428571428</v>
      </c>
      <c r="J333" s="51">
        <v>1.1627906976744187</v>
      </c>
      <c r="K333" s="51">
        <v>6.2686567164179108</v>
      </c>
      <c r="L333" s="51">
        <v>4.1958041958041958</v>
      </c>
      <c r="M333" s="51">
        <v>3.7914691943127963</v>
      </c>
      <c r="N333" s="51">
        <v>3.3333333333333335</v>
      </c>
      <c r="O333" s="48">
        <v>7.17</v>
      </c>
      <c r="P333" s="51">
        <v>6.79</v>
      </c>
      <c r="Q333" s="51">
        <v>6.04</v>
      </c>
      <c r="R333" s="51">
        <v>9.74</v>
      </c>
      <c r="S333" s="51">
        <v>3.7</v>
      </c>
      <c r="T333" s="51">
        <v>3.49</v>
      </c>
      <c r="U333" s="51">
        <v>7.89</v>
      </c>
      <c r="V333" s="51">
        <v>10.49</v>
      </c>
      <c r="W333" s="51">
        <v>6.16</v>
      </c>
      <c r="X333" s="51">
        <v>5</v>
      </c>
      <c r="Y333" s="48">
        <f>ROUND(29/1582*100,2)</f>
        <v>1.83</v>
      </c>
      <c r="Z333" s="59"/>
    </row>
    <row r="334" spans="1:26" ht="20.25" x14ac:dyDescent="0.25">
      <c r="A334" s="89" t="s">
        <v>1175</v>
      </c>
      <c r="B334" s="55" t="s">
        <v>431</v>
      </c>
      <c r="C334" s="29" t="s">
        <v>194</v>
      </c>
      <c r="D334" s="29" t="s">
        <v>158</v>
      </c>
      <c r="E334" s="29" t="s">
        <v>195</v>
      </c>
      <c r="F334" s="48">
        <v>4.9375</v>
      </c>
      <c r="G334" s="51">
        <v>3.3936651583710407</v>
      </c>
      <c r="H334" s="51">
        <v>7.4324324324324325</v>
      </c>
      <c r="I334" s="51">
        <v>4.5714285714285712</v>
      </c>
      <c r="J334" s="51">
        <v>0</v>
      </c>
      <c r="K334" s="51">
        <v>5.9701492537313436</v>
      </c>
      <c r="L334" s="51">
        <v>4.895104895104895</v>
      </c>
      <c r="M334" s="51">
        <v>7.109004739336493</v>
      </c>
      <c r="N334" s="51">
        <v>5</v>
      </c>
      <c r="O334" s="48">
        <v>7.87</v>
      </c>
      <c r="P334" s="51">
        <v>6.11</v>
      </c>
      <c r="Q334" s="51">
        <v>15.44</v>
      </c>
      <c r="R334" s="51">
        <v>12.34</v>
      </c>
      <c r="S334" s="51">
        <v>14.81</v>
      </c>
      <c r="T334" s="51">
        <v>0</v>
      </c>
      <c r="U334" s="51">
        <v>5.36</v>
      </c>
      <c r="V334" s="51">
        <v>10.49</v>
      </c>
      <c r="W334" s="51">
        <v>7.58</v>
      </c>
      <c r="X334" s="51">
        <v>6.67</v>
      </c>
      <c r="Y334" s="48">
        <f>ROUND(31/1582*100,2)</f>
        <v>1.96</v>
      </c>
      <c r="Z334" s="59"/>
    </row>
    <row r="335" spans="1:26" ht="20.25" x14ac:dyDescent="0.25">
      <c r="A335" s="89" t="s">
        <v>1176</v>
      </c>
      <c r="B335" s="55" t="s">
        <v>432</v>
      </c>
      <c r="C335" s="29" t="s">
        <v>194</v>
      </c>
      <c r="D335" s="29" t="s">
        <v>158</v>
      </c>
      <c r="E335" s="29" t="s">
        <v>195</v>
      </c>
      <c r="F335" s="48">
        <v>5.0625</v>
      </c>
      <c r="G335" s="51">
        <v>5.4298642533936654</v>
      </c>
      <c r="H335" s="51">
        <v>12.837837837837839</v>
      </c>
      <c r="I335" s="51">
        <v>2.8571428571428572</v>
      </c>
      <c r="J335" s="51">
        <v>0</v>
      </c>
      <c r="K335" s="51">
        <v>5.9701492537313436</v>
      </c>
      <c r="L335" s="51">
        <v>4.1958041958041958</v>
      </c>
      <c r="M335" s="51">
        <v>3.3175355450236967</v>
      </c>
      <c r="N335" s="51">
        <v>0</v>
      </c>
      <c r="O335" s="48">
        <v>4.8499999999999996</v>
      </c>
      <c r="P335" s="51">
        <v>6.79</v>
      </c>
      <c r="Q335" s="51">
        <v>7.38</v>
      </c>
      <c r="R335" s="51">
        <v>4.55</v>
      </c>
      <c r="S335" s="51">
        <v>0</v>
      </c>
      <c r="T335" s="51">
        <v>1.1599999999999999</v>
      </c>
      <c r="U335" s="51">
        <v>2.21</v>
      </c>
      <c r="V335" s="51">
        <v>6.29</v>
      </c>
      <c r="W335" s="51">
        <v>3.32</v>
      </c>
      <c r="X335" s="51">
        <v>8.33</v>
      </c>
      <c r="Y335" s="48">
        <f>ROUND(38/1582*100,2)</f>
        <v>2.4</v>
      </c>
      <c r="Z335" s="59"/>
    </row>
    <row r="336" spans="1:26" ht="20.25" x14ac:dyDescent="0.25">
      <c r="A336" s="89" t="s">
        <v>1177</v>
      </c>
      <c r="B336" s="55" t="s">
        <v>433</v>
      </c>
      <c r="C336" s="29" t="s">
        <v>194</v>
      </c>
      <c r="D336" s="29" t="s">
        <v>158</v>
      </c>
      <c r="E336" s="29" t="s">
        <v>195</v>
      </c>
      <c r="F336" s="48">
        <v>2.4375</v>
      </c>
      <c r="G336" s="51">
        <v>2.7149321266968327</v>
      </c>
      <c r="H336" s="51">
        <v>8.1081081081081088</v>
      </c>
      <c r="I336" s="51">
        <v>1.7142857142857142</v>
      </c>
      <c r="J336" s="51">
        <v>0</v>
      </c>
      <c r="K336" s="51">
        <v>1.4925373134328359</v>
      </c>
      <c r="L336" s="51">
        <v>3.4965034965034967</v>
      </c>
      <c r="M336" s="51">
        <v>0.47393364928909953</v>
      </c>
      <c r="N336" s="51">
        <v>1.6666666666666667</v>
      </c>
      <c r="O336" s="48">
        <v>2.08</v>
      </c>
      <c r="P336" s="51">
        <v>4.3</v>
      </c>
      <c r="Q336" s="51">
        <v>1.34</v>
      </c>
      <c r="R336" s="51">
        <v>0</v>
      </c>
      <c r="S336" s="51">
        <v>0</v>
      </c>
      <c r="T336" s="51">
        <v>0</v>
      </c>
      <c r="U336" s="51">
        <v>1.26</v>
      </c>
      <c r="V336" s="51">
        <v>0.7</v>
      </c>
      <c r="W336" s="51">
        <v>2.37</v>
      </c>
      <c r="X336" s="51">
        <v>3.33</v>
      </c>
      <c r="Y336" s="48">
        <f>ROUND(18/1582*100,2)</f>
        <v>1.1399999999999999</v>
      </c>
      <c r="Z336" s="59"/>
    </row>
    <row r="337" spans="1:26" ht="20.25" x14ac:dyDescent="0.25">
      <c r="A337" s="89" t="s">
        <v>1178</v>
      </c>
      <c r="B337" s="55" t="s">
        <v>434</v>
      </c>
      <c r="C337" s="29" t="s">
        <v>194</v>
      </c>
      <c r="D337" s="29" t="s">
        <v>158</v>
      </c>
      <c r="E337" s="29" t="s">
        <v>195</v>
      </c>
      <c r="F337" s="48">
        <v>2.6875</v>
      </c>
      <c r="G337" s="51">
        <v>2.2624434389140271</v>
      </c>
      <c r="H337" s="51">
        <v>6.756756756756757</v>
      </c>
      <c r="I337" s="51">
        <v>1.1428571428571428</v>
      </c>
      <c r="J337" s="51">
        <v>0</v>
      </c>
      <c r="K337" s="51">
        <v>0.89552238805970152</v>
      </c>
      <c r="L337" s="51">
        <v>8.3916083916083917</v>
      </c>
      <c r="M337" s="51">
        <v>2.8436018957345972</v>
      </c>
      <c r="N337" s="51">
        <v>0</v>
      </c>
      <c r="O337" s="48">
        <v>2.89</v>
      </c>
      <c r="P337" s="51">
        <v>7.47</v>
      </c>
      <c r="Q337" s="51">
        <v>4.03</v>
      </c>
      <c r="R337" s="51">
        <v>0</v>
      </c>
      <c r="S337" s="51">
        <v>0</v>
      </c>
      <c r="T337" s="51">
        <v>0</v>
      </c>
      <c r="U337" s="51">
        <v>0.63</v>
      </c>
      <c r="V337" s="51">
        <v>0.7</v>
      </c>
      <c r="W337" s="51">
        <v>1.9</v>
      </c>
      <c r="X337" s="51">
        <v>0</v>
      </c>
      <c r="Y337" s="48">
        <f>ROUND(3/1582*100,2)</f>
        <v>0.19</v>
      </c>
      <c r="Z337" s="59"/>
    </row>
    <row r="338" spans="1:26" ht="40.5" x14ac:dyDescent="0.25">
      <c r="A338" s="89" t="s">
        <v>1143</v>
      </c>
      <c r="B338" s="29" t="s">
        <v>435</v>
      </c>
      <c r="C338" s="29" t="s">
        <v>194</v>
      </c>
      <c r="D338" s="29" t="s">
        <v>158</v>
      </c>
      <c r="E338" s="29" t="s">
        <v>195</v>
      </c>
      <c r="F338" s="125">
        <v>63.8125</v>
      </c>
      <c r="G338" s="126">
        <v>69.230769230769226</v>
      </c>
      <c r="H338" s="126">
        <v>84.459459459459453</v>
      </c>
      <c r="I338" s="126">
        <v>57.714285714285715</v>
      </c>
      <c r="J338" s="126">
        <v>3.4883720930232558</v>
      </c>
      <c r="K338" s="126">
        <v>63.28358208955224</v>
      </c>
      <c r="L338" s="126">
        <v>69.230769230769226</v>
      </c>
      <c r="M338" s="126">
        <v>59.241706161137444</v>
      </c>
      <c r="N338" s="126">
        <v>83.333333333333329</v>
      </c>
      <c r="O338" s="38">
        <v>63.18</v>
      </c>
      <c r="P338" s="39">
        <v>65.61</v>
      </c>
      <c r="Q338" s="39">
        <v>86.58</v>
      </c>
      <c r="R338" s="39">
        <v>43.51</v>
      </c>
      <c r="S338" s="39">
        <v>85.19</v>
      </c>
      <c r="T338" s="39">
        <v>66.28</v>
      </c>
      <c r="U338" s="39">
        <v>49.21</v>
      </c>
      <c r="V338" s="39">
        <v>69.23</v>
      </c>
      <c r="W338" s="39">
        <v>67.3</v>
      </c>
      <c r="X338" s="39">
        <v>68.33</v>
      </c>
      <c r="Y338" s="38">
        <f>ROUND(786/1582*100,2)</f>
        <v>49.68</v>
      </c>
      <c r="Z338" s="59"/>
    </row>
    <row r="339" spans="1:26" ht="20.25" x14ac:dyDescent="0.25">
      <c r="A339" s="89" t="s">
        <v>1144</v>
      </c>
      <c r="B339" s="55" t="s">
        <v>436</v>
      </c>
      <c r="C339" s="29" t="s">
        <v>194</v>
      </c>
      <c r="D339" s="29" t="s">
        <v>158</v>
      </c>
      <c r="E339" s="29" t="s">
        <v>195</v>
      </c>
      <c r="F339" s="48">
        <v>57.1875</v>
      </c>
      <c r="G339" s="51">
        <v>58.371040723981899</v>
      </c>
      <c r="H339" s="51">
        <v>81.081081081081081</v>
      </c>
      <c r="I339" s="51">
        <v>54.285714285714285</v>
      </c>
      <c r="J339" s="51">
        <v>3.4883720930232558</v>
      </c>
      <c r="K339" s="51">
        <v>57.313432835820898</v>
      </c>
      <c r="L339" s="51">
        <v>63.636363636363633</v>
      </c>
      <c r="M339" s="51">
        <v>52.132701421800945</v>
      </c>
      <c r="N339" s="51">
        <v>76.666666666666671</v>
      </c>
      <c r="O339" s="48">
        <v>54.06</v>
      </c>
      <c r="P339" s="51">
        <v>57.47</v>
      </c>
      <c r="Q339" s="51">
        <v>77.849999999999994</v>
      </c>
      <c r="R339" s="51">
        <v>37.01</v>
      </c>
      <c r="S339" s="51">
        <v>74.069999999999993</v>
      </c>
      <c r="T339" s="51">
        <v>66.28</v>
      </c>
      <c r="U339" s="51">
        <v>36.909999999999997</v>
      </c>
      <c r="V339" s="51">
        <v>65.03</v>
      </c>
      <c r="W339" s="51">
        <v>54.98</v>
      </c>
      <c r="X339" s="51">
        <v>48.33</v>
      </c>
      <c r="Y339" s="48">
        <f>ROUND(681/1582*100,2)</f>
        <v>43.05</v>
      </c>
      <c r="Z339" s="59"/>
    </row>
    <row r="340" spans="1:26" ht="20.25" x14ac:dyDescent="0.25">
      <c r="A340" s="89" t="s">
        <v>1145</v>
      </c>
      <c r="B340" s="55" t="s">
        <v>431</v>
      </c>
      <c r="C340" s="29" t="s">
        <v>194</v>
      </c>
      <c r="D340" s="29" t="s">
        <v>158</v>
      </c>
      <c r="E340" s="29" t="s">
        <v>195</v>
      </c>
      <c r="F340" s="48">
        <v>7.1875</v>
      </c>
      <c r="G340" s="51">
        <v>7.2398190045248869</v>
      </c>
      <c r="H340" s="51">
        <v>19.594594594594593</v>
      </c>
      <c r="I340" s="51">
        <v>2.2857142857142856</v>
      </c>
      <c r="J340" s="51">
        <v>0</v>
      </c>
      <c r="K340" s="51">
        <v>8.0597014925373127</v>
      </c>
      <c r="L340" s="51">
        <v>3.4965034965034967</v>
      </c>
      <c r="M340" s="51">
        <v>7.109004739336493</v>
      </c>
      <c r="N340" s="51">
        <v>5</v>
      </c>
      <c r="O340" s="48">
        <v>10.130000000000001</v>
      </c>
      <c r="P340" s="51">
        <v>14.25</v>
      </c>
      <c r="Q340" s="51">
        <v>16.78</v>
      </c>
      <c r="R340" s="51">
        <v>2.6</v>
      </c>
      <c r="S340" s="51">
        <v>14.81</v>
      </c>
      <c r="T340" s="51">
        <v>0</v>
      </c>
      <c r="U340" s="51">
        <v>8.1999999999999993</v>
      </c>
      <c r="V340" s="51">
        <v>5.59</v>
      </c>
      <c r="W340" s="51">
        <v>12.32</v>
      </c>
      <c r="X340" s="51">
        <v>8.33</v>
      </c>
      <c r="Y340" s="48">
        <f>ROUND(75/1582*100,2)</f>
        <v>4.74</v>
      </c>
      <c r="Z340" s="59"/>
    </row>
    <row r="341" spans="1:26" ht="20.25" x14ac:dyDescent="0.25">
      <c r="A341" s="89" t="s">
        <v>1146</v>
      </c>
      <c r="B341" s="55" t="s">
        <v>433</v>
      </c>
      <c r="C341" s="29" t="s">
        <v>194</v>
      </c>
      <c r="D341" s="29" t="s">
        <v>158</v>
      </c>
      <c r="E341" s="29" t="s">
        <v>195</v>
      </c>
      <c r="F341" s="48">
        <v>18.75</v>
      </c>
      <c r="G341" s="51">
        <v>24.434389140271492</v>
      </c>
      <c r="H341" s="51">
        <v>18.243243243243242</v>
      </c>
      <c r="I341" s="51">
        <v>10.857142857142858</v>
      </c>
      <c r="J341" s="51">
        <v>0</v>
      </c>
      <c r="K341" s="51">
        <v>18.507462686567163</v>
      </c>
      <c r="L341" s="51">
        <v>25.874125874125873</v>
      </c>
      <c r="M341" s="51">
        <v>13.744075829383887</v>
      </c>
      <c r="N341" s="51">
        <v>30</v>
      </c>
      <c r="O341" s="48">
        <v>22.91</v>
      </c>
      <c r="P341" s="51">
        <v>23.98</v>
      </c>
      <c r="Q341" s="51">
        <v>27.52</v>
      </c>
      <c r="R341" s="51">
        <v>12.34</v>
      </c>
      <c r="S341" s="51">
        <v>29.63</v>
      </c>
      <c r="T341" s="51">
        <v>9.3000000000000007</v>
      </c>
      <c r="U341" s="51">
        <v>21.45</v>
      </c>
      <c r="V341" s="51">
        <v>25.17</v>
      </c>
      <c r="W341" s="51">
        <v>25.12</v>
      </c>
      <c r="X341" s="51">
        <v>41.67</v>
      </c>
      <c r="Y341" s="48">
        <f>ROUND(301/1582*100,2)</f>
        <v>19.03</v>
      </c>
      <c r="Z341" s="59"/>
    </row>
    <row r="342" spans="1:26" ht="40.5" customHeight="1" x14ac:dyDescent="0.25">
      <c r="A342" s="89" t="s">
        <v>1179</v>
      </c>
      <c r="B342" s="29" t="s">
        <v>437</v>
      </c>
      <c r="C342" s="29" t="s">
        <v>91</v>
      </c>
      <c r="D342" s="29" t="s">
        <v>92</v>
      </c>
      <c r="E342" s="29" t="s">
        <v>93</v>
      </c>
      <c r="F342" s="33">
        <v>6908625</v>
      </c>
      <c r="G342" s="27">
        <v>6627799</v>
      </c>
      <c r="H342" s="27">
        <v>0</v>
      </c>
      <c r="I342" s="27">
        <v>0</v>
      </c>
      <c r="J342" s="27">
        <v>0</v>
      </c>
      <c r="K342" s="27">
        <v>182454</v>
      </c>
      <c r="L342" s="27">
        <v>4836</v>
      </c>
      <c r="M342" s="27">
        <v>0</v>
      </c>
      <c r="N342" s="27">
        <v>93536</v>
      </c>
      <c r="O342" s="26">
        <v>7667054</v>
      </c>
      <c r="P342" s="27">
        <v>7571088</v>
      </c>
      <c r="Q342" s="27">
        <v>0</v>
      </c>
      <c r="R342" s="27">
        <v>0</v>
      </c>
      <c r="S342" s="27">
        <v>0</v>
      </c>
      <c r="T342" s="27">
        <v>0</v>
      </c>
      <c r="U342" s="27">
        <v>23878</v>
      </c>
      <c r="V342" s="27">
        <v>4676</v>
      </c>
      <c r="W342" s="27">
        <v>0</v>
      </c>
      <c r="X342" s="27">
        <v>67412</v>
      </c>
      <c r="Y342" s="26">
        <v>12249604</v>
      </c>
      <c r="Z342" s="59"/>
    </row>
    <row r="343" spans="1:26" ht="40.5" x14ac:dyDescent="0.25">
      <c r="A343" s="89" t="s">
        <v>1180</v>
      </c>
      <c r="B343" s="29" t="s">
        <v>227</v>
      </c>
      <c r="C343" s="29" t="s">
        <v>91</v>
      </c>
      <c r="D343" s="29" t="s">
        <v>185</v>
      </c>
      <c r="E343" s="29" t="s">
        <v>106</v>
      </c>
      <c r="F343" s="26">
        <f>F342/Справочно!E$5*1000</f>
        <v>58.932025661159344</v>
      </c>
      <c r="G343" s="27">
        <f>G342/Справочно!F$5*1000</f>
        <v>204.97621130682205</v>
      </c>
      <c r="H343" s="27">
        <f>H342/Справочно!G$5*1000</f>
        <v>0</v>
      </c>
      <c r="I343" s="27">
        <f>I342/Справочно!H$5*1000</f>
        <v>0</v>
      </c>
      <c r="J343" s="27">
        <f>J342/Справочно!I$5*1000</f>
        <v>0</v>
      </c>
      <c r="K343" s="27">
        <f>K342/Справочно!J$5*1000</f>
        <v>7.7096105022833168</v>
      </c>
      <c r="L343" s="27">
        <f>L342/Справочно!K$5*1000</f>
        <v>0.50206051407217689</v>
      </c>
      <c r="M343" s="27">
        <f>M342/Справочно!L$5*1000</f>
        <v>0</v>
      </c>
      <c r="N343" s="27">
        <f>N342/Справочно!M$5*1000</f>
        <v>19.265665402419167</v>
      </c>
      <c r="O343" s="26">
        <f>O342/Справочно!N$5*1000</f>
        <v>65.234733371858454</v>
      </c>
      <c r="P343" s="27">
        <f>P342/Справочно!O$5*1000</f>
        <v>233.68314304526183</v>
      </c>
      <c r="Q343" s="27">
        <f>Q342/Справочно!P$5*1000</f>
        <v>0</v>
      </c>
      <c r="R343" s="27">
        <f>R342/Справочно!Q$5*1000</f>
        <v>0</v>
      </c>
      <c r="S343" s="27">
        <f>S342/Справочно!R$5*1000</f>
        <v>0</v>
      </c>
      <c r="T343" s="27">
        <f>T342/Справочно!S$5*1000</f>
        <v>0</v>
      </c>
      <c r="U343" s="27">
        <f>U342/Справочно!T$5*1000</f>
        <v>1.0034613069388016</v>
      </c>
      <c r="V343" s="27">
        <f>V342/Справочно!U$5*1000</f>
        <v>0.48440678401548776</v>
      </c>
      <c r="W343" s="27">
        <f>W342/Справочно!V$5*1000</f>
        <v>0</v>
      </c>
      <c r="X343" s="27">
        <f>X342/Справочно!W$5*1000</f>
        <v>13.796589738105885</v>
      </c>
      <c r="Y343" s="26">
        <f>Y342/Справочно!X$5*1000</f>
        <v>103.89004641219476</v>
      </c>
      <c r="Z343" s="59"/>
    </row>
    <row r="344" spans="1:26" ht="40.5" customHeight="1" x14ac:dyDescent="0.25">
      <c r="A344" s="191" t="s">
        <v>1181</v>
      </c>
      <c r="B344" s="192" t="s">
        <v>863</v>
      </c>
      <c r="C344" s="29" t="s">
        <v>194</v>
      </c>
      <c r="D344" s="29" t="s">
        <v>92</v>
      </c>
      <c r="E344" s="29" t="s">
        <v>93</v>
      </c>
      <c r="F344" s="26">
        <v>4822480</v>
      </c>
      <c r="G344" s="27">
        <v>3398579</v>
      </c>
      <c r="H344" s="27">
        <v>136078</v>
      </c>
      <c r="I344" s="27">
        <v>167236</v>
      </c>
      <c r="J344" s="27">
        <v>52248</v>
      </c>
      <c r="K344" s="27">
        <v>421573</v>
      </c>
      <c r="L344" s="27">
        <v>188041</v>
      </c>
      <c r="M344" s="27">
        <v>375160</v>
      </c>
      <c r="N344" s="27">
        <v>83565</v>
      </c>
      <c r="O344" s="26">
        <v>4423306</v>
      </c>
      <c r="P344" s="27">
        <v>3289874</v>
      </c>
      <c r="Q344" s="27">
        <v>144497</v>
      </c>
      <c r="R344" s="27">
        <v>150377</v>
      </c>
      <c r="S344" s="27">
        <v>301</v>
      </c>
      <c r="T344" s="27">
        <v>34679</v>
      </c>
      <c r="U344" s="27">
        <v>414973</v>
      </c>
      <c r="V344" s="27">
        <v>125989</v>
      </c>
      <c r="W344" s="27">
        <v>185527</v>
      </c>
      <c r="X344" s="27">
        <v>77089</v>
      </c>
      <c r="Y344" s="26" t="s">
        <v>96</v>
      </c>
      <c r="Z344" s="59"/>
    </row>
    <row r="345" spans="1:26" ht="40.5" x14ac:dyDescent="0.25">
      <c r="A345" s="191" t="s">
        <v>1182</v>
      </c>
      <c r="B345" s="192" t="s">
        <v>227</v>
      </c>
      <c r="C345" s="29" t="s">
        <v>194</v>
      </c>
      <c r="D345" s="29" t="s">
        <v>185</v>
      </c>
      <c r="E345" s="29" t="s">
        <v>106</v>
      </c>
      <c r="F345" s="71">
        <f>F344/Справочно!E$5*1000</f>
        <v>41.136769633672067</v>
      </c>
      <c r="G345" s="109">
        <f>G344/Справочно!F$5*1000</f>
        <v>105.10696646759021</v>
      </c>
      <c r="H345" s="109">
        <f>H344/Справочно!G$5*1000</f>
        <v>11.978214258615278</v>
      </c>
      <c r="I345" s="109">
        <f>I344/Справочно!H$5*1000</f>
        <v>12.669752915726551</v>
      </c>
      <c r="J345" s="109">
        <f>J344/Справочно!I$5*1000</f>
        <v>7.3171541244910534</v>
      </c>
      <c r="K345" s="109">
        <f>K344/Справочно!J$5*1000</f>
        <v>17.81360577613582</v>
      </c>
      <c r="L345" s="109">
        <f>L344/Справочно!K$5*1000</f>
        <v>19.521910902945866</v>
      </c>
      <c r="M345" s="109">
        <f>M344/Справочно!L$5*1000</f>
        <v>24.940495750522715</v>
      </c>
      <c r="N345" s="109">
        <f>N344/Справочно!M$5*1000</f>
        <v>17.211932617956268</v>
      </c>
      <c r="O345" s="71">
        <f>O344/Справочно!N$5*1000</f>
        <v>37.635470877359374</v>
      </c>
      <c r="P345" s="109">
        <f>P344/Справочно!O$5*1000</f>
        <v>101.54261798870753</v>
      </c>
      <c r="Q345" s="109">
        <f>Q344/Справочно!P$5*1000</f>
        <v>12.694642784663289</v>
      </c>
      <c r="R345" s="109">
        <f>R344/Справочно!Q$5*1000</f>
        <v>13.286236552033555</v>
      </c>
      <c r="S345" s="109">
        <f>S344/Справочно!R$5*1000</f>
        <v>0.15938313959368419</v>
      </c>
      <c r="T345" s="109">
        <f>T344/Справочно!S$5*1000</f>
        <v>4.8871718468236134</v>
      </c>
      <c r="U345" s="109">
        <f>U344/Справочно!T$5*1000</f>
        <v>17.439037981586203</v>
      </c>
      <c r="V345" s="109">
        <f>V344/Справочно!U$5*1000</f>
        <v>13.051737876673929</v>
      </c>
      <c r="W345" s="109">
        <f>W344/Справочно!V$5*1000</f>
        <v>12.277407590052764</v>
      </c>
      <c r="X345" s="109">
        <f>X344/Справочно!W$5*1000</f>
        <v>15.777091709500455</v>
      </c>
      <c r="Y345" s="26" t="s">
        <v>96</v>
      </c>
      <c r="Z345" s="59"/>
    </row>
    <row r="346" spans="1:26" ht="60.75" x14ac:dyDescent="0.25">
      <c r="A346" s="89" t="s">
        <v>1183</v>
      </c>
      <c r="B346" s="29" t="s">
        <v>438</v>
      </c>
      <c r="C346" s="29" t="s">
        <v>91</v>
      </c>
      <c r="D346" s="29" t="s">
        <v>407</v>
      </c>
      <c r="E346" s="29" t="s">
        <v>93</v>
      </c>
      <c r="F346" s="33">
        <v>110945129</v>
      </c>
      <c r="G346" s="27">
        <v>97829030</v>
      </c>
      <c r="H346" s="27">
        <v>1660393</v>
      </c>
      <c r="I346" s="27">
        <v>116567</v>
      </c>
      <c r="J346" s="27">
        <v>310</v>
      </c>
      <c r="K346" s="27">
        <v>3024003</v>
      </c>
      <c r="L346" s="27">
        <v>3655878</v>
      </c>
      <c r="M346" s="27">
        <v>3416474</v>
      </c>
      <c r="N346" s="27">
        <v>1242474</v>
      </c>
      <c r="O346" s="26">
        <v>103856553</v>
      </c>
      <c r="P346" s="27">
        <v>91733995</v>
      </c>
      <c r="Q346" s="27">
        <v>1482807</v>
      </c>
      <c r="R346" s="27">
        <v>235269</v>
      </c>
      <c r="S346" s="27">
        <v>65748</v>
      </c>
      <c r="T346" s="27">
        <v>236</v>
      </c>
      <c r="U346" s="27">
        <v>2807052</v>
      </c>
      <c r="V346" s="27">
        <v>2866043</v>
      </c>
      <c r="W346" s="27">
        <v>2904180</v>
      </c>
      <c r="X346" s="27">
        <v>1761223</v>
      </c>
      <c r="Y346" s="26">
        <v>112005581</v>
      </c>
      <c r="Z346" s="59"/>
    </row>
    <row r="347" spans="1:26" ht="40.5" x14ac:dyDescent="0.25">
      <c r="A347" s="89" t="s">
        <v>1046</v>
      </c>
      <c r="B347" s="29" t="s">
        <v>227</v>
      </c>
      <c r="C347" s="29" t="s">
        <v>91</v>
      </c>
      <c r="D347" s="29" t="s">
        <v>185</v>
      </c>
      <c r="E347" s="29" t="s">
        <v>106</v>
      </c>
      <c r="F347" s="26">
        <f>F346/Справочно!E$5*1000</f>
        <v>946.3853066577841</v>
      </c>
      <c r="G347" s="27">
        <f>G346/Справочно!F$5*1000</f>
        <v>3025.5328994167498</v>
      </c>
      <c r="H347" s="27">
        <f>H346/Справочно!G$5*1000</f>
        <v>146.15546309840676</v>
      </c>
      <c r="I347" s="27">
        <f>I346/Справочно!H$5*1000</f>
        <v>8.8310835473671752</v>
      </c>
      <c r="J347" s="27">
        <f>J346/Справочно!I$5*1000</f>
        <v>4.3414442248358338E-2</v>
      </c>
      <c r="K347" s="27">
        <f>K346/Справочно!J$5*1000</f>
        <v>127.77952408681782</v>
      </c>
      <c r="L347" s="27">
        <f>L346/Справочно!K$5*1000</f>
        <v>379.54342184970261</v>
      </c>
      <c r="M347" s="27">
        <f>M346/Справочно!L$5*1000</f>
        <v>227.12590702306036</v>
      </c>
      <c r="N347" s="27">
        <f>N346/Справочно!M$5*1000</f>
        <v>255.91310677391965</v>
      </c>
      <c r="O347" s="26">
        <f>O346/Справочно!N$5*1000</f>
        <v>883.65812264727572</v>
      </c>
      <c r="P347" s="27">
        <f>P346/Справочно!O$5*1000</f>
        <v>2831.3880746992158</v>
      </c>
      <c r="Q347" s="27">
        <f>Q346/Справочно!P$5*1000</f>
        <v>130.27056052096734</v>
      </c>
      <c r="R347" s="27">
        <f>R346/Справочно!Q$5*1000</f>
        <v>20.786686709805242</v>
      </c>
      <c r="S347" s="27">
        <f>S346/Справочно!R$5*1000</f>
        <v>34.814361003340693</v>
      </c>
      <c r="T347" s="27">
        <f>T346/Справочно!S$5*1000</f>
        <v>3.3258529826418658E-2</v>
      </c>
      <c r="U347" s="27">
        <f>U346/Справочно!T$5*1000</f>
        <v>117.96499156399938</v>
      </c>
      <c r="V347" s="27">
        <f>V346/Справочно!U$5*1000</f>
        <v>296.90561858000444</v>
      </c>
      <c r="W347" s="27">
        <f>W346/Справочно!V$5*1000</f>
        <v>192.18659049561217</v>
      </c>
      <c r="X347" s="27">
        <f>X346/Справочно!W$5*1000</f>
        <v>360.45320074046253</v>
      </c>
      <c r="Y347" s="26">
        <f>Y346/Справочно!X$5*1000</f>
        <v>949.92989230630155</v>
      </c>
      <c r="Z347" s="59"/>
    </row>
    <row r="348" spans="1:26" ht="40.5" x14ac:dyDescent="0.25">
      <c r="A348" s="191" t="s">
        <v>1184</v>
      </c>
      <c r="B348" s="53" t="s">
        <v>864</v>
      </c>
      <c r="C348" s="29" t="s">
        <v>91</v>
      </c>
      <c r="D348" s="29" t="s">
        <v>407</v>
      </c>
      <c r="E348" s="29" t="s">
        <v>93</v>
      </c>
      <c r="F348" s="78">
        <v>31974528</v>
      </c>
      <c r="G348" s="27" t="s">
        <v>96</v>
      </c>
      <c r="H348" s="27" t="s">
        <v>96</v>
      </c>
      <c r="I348" s="27" t="s">
        <v>96</v>
      </c>
      <c r="J348" s="27" t="s">
        <v>96</v>
      </c>
      <c r="K348" s="27" t="s">
        <v>96</v>
      </c>
      <c r="L348" s="27" t="s">
        <v>96</v>
      </c>
      <c r="M348" s="27" t="s">
        <v>96</v>
      </c>
      <c r="N348" s="27" t="s">
        <v>96</v>
      </c>
      <c r="O348" s="78">
        <v>30930587</v>
      </c>
      <c r="P348" s="27" t="s">
        <v>96</v>
      </c>
      <c r="Q348" s="27" t="s">
        <v>96</v>
      </c>
      <c r="R348" s="27" t="s">
        <v>96</v>
      </c>
      <c r="S348" s="27" t="s">
        <v>96</v>
      </c>
      <c r="T348" s="27" t="s">
        <v>96</v>
      </c>
      <c r="U348" s="27" t="s">
        <v>96</v>
      </c>
      <c r="V348" s="27" t="s">
        <v>96</v>
      </c>
      <c r="W348" s="27" t="s">
        <v>96</v>
      </c>
      <c r="X348" s="27" t="s">
        <v>96</v>
      </c>
      <c r="Y348" s="26" t="s">
        <v>96</v>
      </c>
      <c r="Z348" s="59"/>
    </row>
    <row r="349" spans="1:26" ht="20.25" x14ac:dyDescent="0.25">
      <c r="A349" s="191" t="s">
        <v>1185</v>
      </c>
      <c r="B349" s="53" t="s">
        <v>865</v>
      </c>
      <c r="C349" s="29" t="s">
        <v>91</v>
      </c>
      <c r="D349" s="29" t="s">
        <v>407</v>
      </c>
      <c r="E349" s="29" t="s">
        <v>93</v>
      </c>
      <c r="F349" s="78">
        <v>29980998</v>
      </c>
      <c r="G349" s="27" t="s">
        <v>96</v>
      </c>
      <c r="H349" s="27" t="s">
        <v>96</v>
      </c>
      <c r="I349" s="27" t="s">
        <v>96</v>
      </c>
      <c r="J349" s="27" t="s">
        <v>96</v>
      </c>
      <c r="K349" s="27" t="s">
        <v>96</v>
      </c>
      <c r="L349" s="27" t="s">
        <v>96</v>
      </c>
      <c r="M349" s="27" t="s">
        <v>96</v>
      </c>
      <c r="N349" s="27" t="s">
        <v>96</v>
      </c>
      <c r="O349" s="78">
        <v>24385222</v>
      </c>
      <c r="P349" s="27" t="s">
        <v>96</v>
      </c>
      <c r="Q349" s="27" t="s">
        <v>96</v>
      </c>
      <c r="R349" s="27" t="s">
        <v>96</v>
      </c>
      <c r="S349" s="27" t="s">
        <v>96</v>
      </c>
      <c r="T349" s="27" t="s">
        <v>96</v>
      </c>
      <c r="U349" s="27" t="s">
        <v>96</v>
      </c>
      <c r="V349" s="27" t="s">
        <v>96</v>
      </c>
      <c r="W349" s="27" t="s">
        <v>96</v>
      </c>
      <c r="X349" s="27" t="s">
        <v>96</v>
      </c>
      <c r="Y349" s="26" t="s">
        <v>96</v>
      </c>
      <c r="Z349" s="59"/>
    </row>
    <row r="350" spans="1:26" ht="40.5" customHeight="1" x14ac:dyDescent="0.25">
      <c r="A350" s="191" t="s">
        <v>1186</v>
      </c>
      <c r="B350" s="53" t="s">
        <v>866</v>
      </c>
      <c r="C350" s="29" t="s">
        <v>91</v>
      </c>
      <c r="D350" s="29" t="s">
        <v>407</v>
      </c>
      <c r="E350" s="29" t="s">
        <v>93</v>
      </c>
      <c r="F350" s="78">
        <v>7848513</v>
      </c>
      <c r="G350" s="27" t="s">
        <v>96</v>
      </c>
      <c r="H350" s="27" t="s">
        <v>96</v>
      </c>
      <c r="I350" s="27" t="s">
        <v>96</v>
      </c>
      <c r="J350" s="27" t="s">
        <v>96</v>
      </c>
      <c r="K350" s="27" t="s">
        <v>96</v>
      </c>
      <c r="L350" s="27" t="s">
        <v>96</v>
      </c>
      <c r="M350" s="27" t="s">
        <v>96</v>
      </c>
      <c r="N350" s="27" t="s">
        <v>96</v>
      </c>
      <c r="O350" s="78">
        <v>5998197</v>
      </c>
      <c r="P350" s="27" t="s">
        <v>96</v>
      </c>
      <c r="Q350" s="27" t="s">
        <v>96</v>
      </c>
      <c r="R350" s="27" t="s">
        <v>96</v>
      </c>
      <c r="S350" s="27" t="s">
        <v>96</v>
      </c>
      <c r="T350" s="27" t="s">
        <v>96</v>
      </c>
      <c r="U350" s="27" t="s">
        <v>96</v>
      </c>
      <c r="V350" s="27" t="s">
        <v>96</v>
      </c>
      <c r="W350" s="27" t="s">
        <v>96</v>
      </c>
      <c r="X350" s="27" t="s">
        <v>96</v>
      </c>
      <c r="Y350" s="26" t="s">
        <v>96</v>
      </c>
      <c r="Z350" s="59"/>
    </row>
    <row r="351" spans="1:26" ht="40.5" customHeight="1" x14ac:dyDescent="0.25">
      <c r="A351" s="191" t="s">
        <v>1187</v>
      </c>
      <c r="B351" s="53" t="s">
        <v>867</v>
      </c>
      <c r="C351" s="29" t="s">
        <v>91</v>
      </c>
      <c r="D351" s="29" t="s">
        <v>407</v>
      </c>
      <c r="E351" s="29" t="s">
        <v>93</v>
      </c>
      <c r="F351" s="78">
        <v>26821</v>
      </c>
      <c r="G351" s="27" t="s">
        <v>96</v>
      </c>
      <c r="H351" s="27" t="s">
        <v>96</v>
      </c>
      <c r="I351" s="27" t="s">
        <v>96</v>
      </c>
      <c r="J351" s="27" t="s">
        <v>96</v>
      </c>
      <c r="K351" s="27" t="s">
        <v>96</v>
      </c>
      <c r="L351" s="27" t="s">
        <v>96</v>
      </c>
      <c r="M351" s="27" t="s">
        <v>96</v>
      </c>
      <c r="N351" s="27" t="s">
        <v>96</v>
      </c>
      <c r="O351" s="78">
        <v>19190</v>
      </c>
      <c r="P351" s="27" t="s">
        <v>96</v>
      </c>
      <c r="Q351" s="27" t="s">
        <v>96</v>
      </c>
      <c r="R351" s="27" t="s">
        <v>96</v>
      </c>
      <c r="S351" s="27" t="s">
        <v>96</v>
      </c>
      <c r="T351" s="27" t="s">
        <v>96</v>
      </c>
      <c r="U351" s="27" t="s">
        <v>96</v>
      </c>
      <c r="V351" s="27" t="s">
        <v>96</v>
      </c>
      <c r="W351" s="27" t="s">
        <v>96</v>
      </c>
      <c r="X351" s="27" t="s">
        <v>96</v>
      </c>
      <c r="Y351" s="26" t="s">
        <v>96</v>
      </c>
      <c r="Z351" s="59"/>
    </row>
    <row r="352" spans="1:26" ht="20.25" x14ac:dyDescent="0.25">
      <c r="A352" s="191" t="s">
        <v>1188</v>
      </c>
      <c r="B352" s="53" t="s">
        <v>868</v>
      </c>
      <c r="C352" s="29" t="s">
        <v>91</v>
      </c>
      <c r="D352" s="29" t="s">
        <v>407</v>
      </c>
      <c r="E352" s="29" t="s">
        <v>93</v>
      </c>
      <c r="F352" s="78">
        <v>4765535</v>
      </c>
      <c r="G352" s="27" t="s">
        <v>96</v>
      </c>
      <c r="H352" s="27" t="s">
        <v>96</v>
      </c>
      <c r="I352" s="27" t="s">
        <v>96</v>
      </c>
      <c r="J352" s="27" t="s">
        <v>96</v>
      </c>
      <c r="K352" s="27" t="s">
        <v>96</v>
      </c>
      <c r="L352" s="27" t="s">
        <v>96</v>
      </c>
      <c r="M352" s="27" t="s">
        <v>96</v>
      </c>
      <c r="N352" s="27" t="s">
        <v>96</v>
      </c>
      <c r="O352" s="78">
        <v>4672108</v>
      </c>
      <c r="P352" s="27" t="s">
        <v>96</v>
      </c>
      <c r="Q352" s="27" t="s">
        <v>96</v>
      </c>
      <c r="R352" s="27" t="s">
        <v>96</v>
      </c>
      <c r="S352" s="27" t="s">
        <v>96</v>
      </c>
      <c r="T352" s="27" t="s">
        <v>96</v>
      </c>
      <c r="U352" s="27" t="s">
        <v>96</v>
      </c>
      <c r="V352" s="27" t="s">
        <v>96</v>
      </c>
      <c r="W352" s="27" t="s">
        <v>96</v>
      </c>
      <c r="X352" s="27" t="s">
        <v>96</v>
      </c>
      <c r="Y352" s="26" t="s">
        <v>96</v>
      </c>
      <c r="Z352" s="59"/>
    </row>
    <row r="353" spans="1:26" ht="20.25" x14ac:dyDescent="0.25">
      <c r="A353" s="191" t="s">
        <v>1189</v>
      </c>
      <c r="B353" s="53" t="s">
        <v>869</v>
      </c>
      <c r="C353" s="29" t="s">
        <v>91</v>
      </c>
      <c r="D353" s="29" t="s">
        <v>407</v>
      </c>
      <c r="E353" s="29" t="s">
        <v>93</v>
      </c>
      <c r="F353" s="78">
        <v>2</v>
      </c>
      <c r="G353" s="27" t="s">
        <v>96</v>
      </c>
      <c r="H353" s="27" t="s">
        <v>96</v>
      </c>
      <c r="I353" s="27" t="s">
        <v>96</v>
      </c>
      <c r="J353" s="27" t="s">
        <v>96</v>
      </c>
      <c r="K353" s="27" t="s">
        <v>96</v>
      </c>
      <c r="L353" s="27" t="s">
        <v>96</v>
      </c>
      <c r="M353" s="27" t="s">
        <v>96</v>
      </c>
      <c r="N353" s="27" t="s">
        <v>96</v>
      </c>
      <c r="O353" s="78">
        <v>625</v>
      </c>
      <c r="P353" s="27" t="s">
        <v>96</v>
      </c>
      <c r="Q353" s="27" t="s">
        <v>96</v>
      </c>
      <c r="R353" s="27" t="s">
        <v>96</v>
      </c>
      <c r="S353" s="27" t="s">
        <v>96</v>
      </c>
      <c r="T353" s="27" t="s">
        <v>96</v>
      </c>
      <c r="U353" s="27" t="s">
        <v>96</v>
      </c>
      <c r="V353" s="27" t="s">
        <v>96</v>
      </c>
      <c r="W353" s="27" t="s">
        <v>96</v>
      </c>
      <c r="X353" s="27" t="s">
        <v>96</v>
      </c>
      <c r="Y353" s="26" t="s">
        <v>96</v>
      </c>
      <c r="Z353" s="59"/>
    </row>
    <row r="354" spans="1:26" ht="20.25" x14ac:dyDescent="0.25">
      <c r="A354" s="191" t="s">
        <v>1190</v>
      </c>
      <c r="B354" s="53" t="s">
        <v>870</v>
      </c>
      <c r="C354" s="29" t="s">
        <v>91</v>
      </c>
      <c r="D354" s="29" t="s">
        <v>407</v>
      </c>
      <c r="E354" s="29" t="s">
        <v>93</v>
      </c>
      <c r="F354" s="78">
        <v>34448720</v>
      </c>
      <c r="G354" s="27" t="s">
        <v>96</v>
      </c>
      <c r="H354" s="27" t="s">
        <v>96</v>
      </c>
      <c r="I354" s="27" t="s">
        <v>96</v>
      </c>
      <c r="J354" s="27" t="s">
        <v>96</v>
      </c>
      <c r="K354" s="27" t="s">
        <v>96</v>
      </c>
      <c r="L354" s="27" t="s">
        <v>96</v>
      </c>
      <c r="M354" s="27" t="s">
        <v>96</v>
      </c>
      <c r="N354" s="27" t="s">
        <v>96</v>
      </c>
      <c r="O354" s="78">
        <v>37503634</v>
      </c>
      <c r="P354" s="27" t="s">
        <v>96</v>
      </c>
      <c r="Q354" s="27" t="s">
        <v>96</v>
      </c>
      <c r="R354" s="27" t="s">
        <v>96</v>
      </c>
      <c r="S354" s="27" t="s">
        <v>96</v>
      </c>
      <c r="T354" s="27" t="s">
        <v>96</v>
      </c>
      <c r="U354" s="27" t="s">
        <v>96</v>
      </c>
      <c r="V354" s="27" t="s">
        <v>96</v>
      </c>
      <c r="W354" s="27" t="s">
        <v>96</v>
      </c>
      <c r="X354" s="27" t="s">
        <v>96</v>
      </c>
      <c r="Y354" s="26" t="s">
        <v>96</v>
      </c>
      <c r="Z354" s="59"/>
    </row>
    <row r="355" spans="1:26" ht="81" customHeight="1" x14ac:dyDescent="0.25">
      <c r="A355" s="191" t="s">
        <v>1191</v>
      </c>
      <c r="B355" s="192" t="s">
        <v>871</v>
      </c>
      <c r="C355" s="29" t="s">
        <v>194</v>
      </c>
      <c r="D355" s="29" t="s">
        <v>407</v>
      </c>
      <c r="E355" s="29" t="s">
        <v>93</v>
      </c>
      <c r="F355" s="33">
        <v>124545287</v>
      </c>
      <c r="G355" s="27">
        <v>73888190</v>
      </c>
      <c r="H355" s="27">
        <v>9647935</v>
      </c>
      <c r="I355" s="27">
        <v>6614205</v>
      </c>
      <c r="J355" s="27">
        <v>1435281</v>
      </c>
      <c r="K355" s="27">
        <v>13614857</v>
      </c>
      <c r="L355" s="27">
        <v>7283283</v>
      </c>
      <c r="M355" s="27">
        <v>9325841</v>
      </c>
      <c r="N355" s="27">
        <v>2735695</v>
      </c>
      <c r="O355" s="33">
        <v>99182296</v>
      </c>
      <c r="P355" s="27">
        <v>49282036</v>
      </c>
      <c r="Q355" s="27">
        <v>8045066</v>
      </c>
      <c r="R355" s="27">
        <v>10618087</v>
      </c>
      <c r="S355" s="27">
        <v>115134</v>
      </c>
      <c r="T355" s="27">
        <v>1401394</v>
      </c>
      <c r="U355" s="27">
        <v>12716205</v>
      </c>
      <c r="V355" s="27">
        <v>5813417</v>
      </c>
      <c r="W355" s="27">
        <v>8708195</v>
      </c>
      <c r="X355" s="27">
        <v>2482762</v>
      </c>
      <c r="Y355" s="26" t="s">
        <v>96</v>
      </c>
      <c r="Z355" s="59"/>
    </row>
    <row r="356" spans="1:26" ht="40.5" x14ac:dyDescent="0.25">
      <c r="A356" s="191" t="s">
        <v>1147</v>
      </c>
      <c r="B356" s="192" t="s">
        <v>227</v>
      </c>
      <c r="C356" s="29" t="s">
        <v>194</v>
      </c>
      <c r="D356" s="29" t="s">
        <v>185</v>
      </c>
      <c r="E356" s="29" t="s">
        <v>106</v>
      </c>
      <c r="F356" s="78">
        <f>F355/Справочно!E$5*1000</f>
        <v>1062.3975175176618</v>
      </c>
      <c r="G356" s="81">
        <f>G355/Справочно!F$5*1000</f>
        <v>2285.1207839161411</v>
      </c>
      <c r="H356" s="81">
        <f>H355/Справочно!G$5*1000</f>
        <v>849.25581345399985</v>
      </c>
      <c r="I356" s="81">
        <f>I355/Справочно!H$5*1000</f>
        <v>501.09033392309755</v>
      </c>
      <c r="J356" s="81">
        <f>J355/Справочно!I$5*1000</f>
        <v>201.00620672472905</v>
      </c>
      <c r="K356" s="81">
        <f>K355/Справочно!J$5*1000</f>
        <v>575.29703111077617</v>
      </c>
      <c r="L356" s="81">
        <f>L355/Справочно!K$5*1000</f>
        <v>756.1308534146292</v>
      </c>
      <c r="M356" s="81">
        <f>M355/Справочно!L$5*1000</f>
        <v>619.97840342933807</v>
      </c>
      <c r="N356" s="81">
        <f>N355/Справочно!M$5*1000</f>
        <v>563.47272187255282</v>
      </c>
      <c r="O356" s="78">
        <f>O355/Справочно!N$5*1000</f>
        <v>843.88744813441292</v>
      </c>
      <c r="P356" s="81">
        <f>P355/Справочно!O$5*1000</f>
        <v>1521.0998826258187</v>
      </c>
      <c r="Q356" s="81">
        <f>Q355/Справочно!P$5*1000</f>
        <v>706.79141469400713</v>
      </c>
      <c r="R356" s="81">
        <f>R355/Справочно!Q$5*1000</f>
        <v>938.13824994561878</v>
      </c>
      <c r="S356" s="81">
        <f>S355/Справочно!R$5*1000</f>
        <v>60.964845162721716</v>
      </c>
      <c r="T356" s="81">
        <f>T355/Справочно!S$5*1000</f>
        <v>197.49281418459387</v>
      </c>
      <c r="U356" s="81">
        <f>U355/Справочно!T$5*1000</f>
        <v>534.39231462441262</v>
      </c>
      <c r="V356" s="81">
        <f>V355/Справочно!U$5*1000</f>
        <v>602.23666234195139</v>
      </c>
      <c r="W356" s="81">
        <f>W355/Справочно!V$5*1000</f>
        <v>576.27223740296313</v>
      </c>
      <c r="X356" s="81">
        <f>X355/Справочно!W$5*1000</f>
        <v>508.1239057046111</v>
      </c>
      <c r="Y356" s="26" t="s">
        <v>96</v>
      </c>
      <c r="Z356" s="59"/>
    </row>
    <row r="357" spans="1:26" ht="40.5" x14ac:dyDescent="0.25">
      <c r="A357" s="191" t="s">
        <v>1192</v>
      </c>
      <c r="B357" s="53" t="s">
        <v>864</v>
      </c>
      <c r="C357" s="29" t="s">
        <v>194</v>
      </c>
      <c r="D357" s="29" t="s">
        <v>407</v>
      </c>
      <c r="E357" s="29" t="s">
        <v>93</v>
      </c>
      <c r="F357" s="78">
        <v>61038989</v>
      </c>
      <c r="G357" s="81">
        <v>32462888</v>
      </c>
      <c r="H357" s="81">
        <v>4668742</v>
      </c>
      <c r="I357" s="81">
        <v>4086531</v>
      </c>
      <c r="J357" s="81">
        <v>601396</v>
      </c>
      <c r="K357" s="81">
        <v>7308544</v>
      </c>
      <c r="L357" s="81">
        <v>4483582</v>
      </c>
      <c r="M357" s="81">
        <v>5788064</v>
      </c>
      <c r="N357" s="81">
        <v>1639242</v>
      </c>
      <c r="O357" s="78">
        <v>58173585</v>
      </c>
      <c r="P357" s="81">
        <v>24354636</v>
      </c>
      <c r="Q357" s="81">
        <v>4228679</v>
      </c>
      <c r="R357" s="81">
        <v>8836213</v>
      </c>
      <c r="S357" s="81">
        <v>102688</v>
      </c>
      <c r="T357" s="81">
        <v>1043101</v>
      </c>
      <c r="U357" s="81">
        <v>7739270</v>
      </c>
      <c r="V357" s="81">
        <v>3857189</v>
      </c>
      <c r="W357" s="81">
        <v>6136140</v>
      </c>
      <c r="X357" s="81">
        <v>1875669</v>
      </c>
      <c r="Y357" s="26" t="s">
        <v>96</v>
      </c>
      <c r="Z357" s="59"/>
    </row>
    <row r="358" spans="1:26" ht="20.25" x14ac:dyDescent="0.25">
      <c r="A358" s="191" t="s">
        <v>1148</v>
      </c>
      <c r="B358" s="53" t="s">
        <v>865</v>
      </c>
      <c r="C358" s="29" t="s">
        <v>194</v>
      </c>
      <c r="D358" s="29" t="s">
        <v>407</v>
      </c>
      <c r="E358" s="29" t="s">
        <v>93</v>
      </c>
      <c r="F358" s="78">
        <v>39379959</v>
      </c>
      <c r="G358" s="81">
        <v>24186696</v>
      </c>
      <c r="H358" s="81">
        <v>3089113</v>
      </c>
      <c r="I358" s="81">
        <v>1610530</v>
      </c>
      <c r="J358" s="81">
        <v>512190</v>
      </c>
      <c r="K358" s="81">
        <v>4760243</v>
      </c>
      <c r="L358" s="81">
        <v>2065969</v>
      </c>
      <c r="M358" s="81">
        <v>2435122</v>
      </c>
      <c r="N358" s="81">
        <v>720096</v>
      </c>
      <c r="O358" s="78">
        <v>41008711</v>
      </c>
      <c r="P358" s="81">
        <v>24927400</v>
      </c>
      <c r="Q358" s="81">
        <v>3816387</v>
      </c>
      <c r="R358" s="81">
        <v>1781874</v>
      </c>
      <c r="S358" s="81">
        <v>12446</v>
      </c>
      <c r="T358" s="81">
        <v>358293</v>
      </c>
      <c r="U358" s="81">
        <v>4976935</v>
      </c>
      <c r="V358" s="81">
        <v>1956228</v>
      </c>
      <c r="W358" s="81">
        <v>2572055</v>
      </c>
      <c r="X358" s="81">
        <v>607093</v>
      </c>
      <c r="Y358" s="26" t="s">
        <v>96</v>
      </c>
      <c r="Z358" s="59"/>
    </row>
    <row r="359" spans="1:26" ht="40.5" customHeight="1" x14ac:dyDescent="0.25">
      <c r="A359" s="191" t="s">
        <v>1149</v>
      </c>
      <c r="B359" s="53" t="s">
        <v>866</v>
      </c>
      <c r="C359" s="29" t="s">
        <v>194</v>
      </c>
      <c r="D359" s="29" t="s">
        <v>407</v>
      </c>
      <c r="E359" s="29" t="s">
        <v>93</v>
      </c>
      <c r="F359" s="78">
        <v>10203511</v>
      </c>
      <c r="G359" s="81">
        <v>5078732</v>
      </c>
      <c r="H359" s="81">
        <v>1324004</v>
      </c>
      <c r="I359" s="81">
        <v>728847</v>
      </c>
      <c r="J359" s="81">
        <v>288563</v>
      </c>
      <c r="K359" s="81">
        <v>1235161</v>
      </c>
      <c r="L359" s="81">
        <v>528462</v>
      </c>
      <c r="M359" s="81">
        <v>780870</v>
      </c>
      <c r="N359" s="81">
        <v>238872</v>
      </c>
      <c r="O359" s="78">
        <v>7735503</v>
      </c>
      <c r="P359" s="81">
        <v>3928804</v>
      </c>
      <c r="Q359" s="81">
        <v>1156674</v>
      </c>
      <c r="R359" s="81">
        <v>615908</v>
      </c>
      <c r="S359" s="81">
        <v>1430</v>
      </c>
      <c r="T359" s="81">
        <v>100174</v>
      </c>
      <c r="U359" s="81">
        <v>870555</v>
      </c>
      <c r="V359" s="81">
        <v>367570</v>
      </c>
      <c r="W359" s="81">
        <v>554923</v>
      </c>
      <c r="X359" s="81">
        <v>139465</v>
      </c>
      <c r="Y359" s="26" t="s">
        <v>96</v>
      </c>
      <c r="Z359" s="59"/>
    </row>
    <row r="360" spans="1:26" ht="40.5" customHeight="1" x14ac:dyDescent="0.25">
      <c r="A360" s="191" t="s">
        <v>1150</v>
      </c>
      <c r="B360" s="53" t="s">
        <v>867</v>
      </c>
      <c r="C360" s="29" t="s">
        <v>194</v>
      </c>
      <c r="D360" s="29" t="s">
        <v>407</v>
      </c>
      <c r="E360" s="29" t="s">
        <v>93</v>
      </c>
      <c r="F360" s="78">
        <v>30080</v>
      </c>
      <c r="G360" s="81">
        <v>17354</v>
      </c>
      <c r="H360" s="81">
        <v>2784</v>
      </c>
      <c r="I360" s="81">
        <v>1112</v>
      </c>
      <c r="J360" s="81">
        <v>113</v>
      </c>
      <c r="K360" s="81">
        <v>2861</v>
      </c>
      <c r="L360" s="81">
        <v>896</v>
      </c>
      <c r="M360" s="81">
        <v>3521</v>
      </c>
      <c r="N360" s="81">
        <v>1439</v>
      </c>
      <c r="O360" s="78">
        <v>18087</v>
      </c>
      <c r="P360" s="81">
        <v>10928</v>
      </c>
      <c r="Q360" s="81">
        <v>1838</v>
      </c>
      <c r="R360" s="81">
        <v>632</v>
      </c>
      <c r="S360" s="81">
        <v>42</v>
      </c>
      <c r="T360" s="81">
        <v>182</v>
      </c>
      <c r="U360" s="81">
        <v>1394</v>
      </c>
      <c r="V360" s="81">
        <v>965</v>
      </c>
      <c r="W360" s="81">
        <v>1536</v>
      </c>
      <c r="X360" s="81">
        <v>570</v>
      </c>
      <c r="Y360" s="26" t="s">
        <v>96</v>
      </c>
      <c r="Z360" s="59"/>
    </row>
    <row r="361" spans="1:26" ht="20.25" x14ac:dyDescent="0.25">
      <c r="A361" s="191" t="s">
        <v>1151</v>
      </c>
      <c r="B361" s="53" t="s">
        <v>868</v>
      </c>
      <c r="C361" s="29" t="s">
        <v>194</v>
      </c>
      <c r="D361" s="29" t="s">
        <v>407</v>
      </c>
      <c r="E361" s="29" t="s">
        <v>93</v>
      </c>
      <c r="F361" s="78">
        <v>13892748</v>
      </c>
      <c r="G361" s="81">
        <v>12142520</v>
      </c>
      <c r="H361" s="81">
        <v>563292</v>
      </c>
      <c r="I361" s="81">
        <v>187185</v>
      </c>
      <c r="J361" s="81">
        <v>33019</v>
      </c>
      <c r="K361" s="81">
        <v>308048</v>
      </c>
      <c r="L361" s="81">
        <v>204374</v>
      </c>
      <c r="M361" s="81">
        <v>318264</v>
      </c>
      <c r="N361" s="81">
        <v>136046</v>
      </c>
      <c r="O361" s="78">
        <v>5444071</v>
      </c>
      <c r="P361" s="81">
        <v>4164983</v>
      </c>
      <c r="Q361" s="81">
        <v>513995</v>
      </c>
      <c r="R361" s="81">
        <v>106032</v>
      </c>
      <c r="S361" s="81">
        <v>2931</v>
      </c>
      <c r="T361" s="81">
        <v>27185</v>
      </c>
      <c r="U361" s="81">
        <v>221575</v>
      </c>
      <c r="V361" s="81">
        <v>181711</v>
      </c>
      <c r="W361" s="81">
        <v>167810</v>
      </c>
      <c r="X361" s="81">
        <v>57849</v>
      </c>
      <c r="Y361" s="26" t="s">
        <v>96</v>
      </c>
      <c r="Z361" s="59"/>
    </row>
    <row r="362" spans="1:26" ht="20.25" x14ac:dyDescent="0.25">
      <c r="A362" s="191" t="s">
        <v>1152</v>
      </c>
      <c r="B362" s="53" t="s">
        <v>869</v>
      </c>
      <c r="C362" s="29" t="s">
        <v>194</v>
      </c>
      <c r="D362" s="29" t="s">
        <v>407</v>
      </c>
      <c r="E362" s="29" t="s">
        <v>93</v>
      </c>
      <c r="F362" s="78">
        <v>10</v>
      </c>
      <c r="G362" s="81">
        <v>10</v>
      </c>
      <c r="H362" s="81">
        <v>0</v>
      </c>
      <c r="I362" s="81">
        <v>0</v>
      </c>
      <c r="J362" s="81">
        <v>0</v>
      </c>
      <c r="K362" s="81">
        <v>0</v>
      </c>
      <c r="L362" s="81">
        <v>0</v>
      </c>
      <c r="M362" s="81">
        <v>0</v>
      </c>
      <c r="N362" s="81">
        <v>0</v>
      </c>
      <c r="O362" s="78">
        <v>395</v>
      </c>
      <c r="P362" s="81">
        <v>353</v>
      </c>
      <c r="Q362" s="81">
        <v>40</v>
      </c>
      <c r="R362" s="81">
        <v>0</v>
      </c>
      <c r="S362" s="81">
        <v>0</v>
      </c>
      <c r="T362" s="81">
        <v>0</v>
      </c>
      <c r="U362" s="81">
        <v>0</v>
      </c>
      <c r="V362" s="81">
        <v>0</v>
      </c>
      <c r="W362" s="81">
        <v>2</v>
      </c>
      <c r="X362" s="81">
        <v>0</v>
      </c>
      <c r="Y362" s="26" t="s">
        <v>96</v>
      </c>
      <c r="Z362" s="59"/>
    </row>
    <row r="363" spans="1:26" ht="20.25" x14ac:dyDescent="0.25">
      <c r="A363" s="191" t="s">
        <v>1193</v>
      </c>
      <c r="B363" s="53" t="s">
        <v>870</v>
      </c>
      <c r="C363" s="29" t="s">
        <v>194</v>
      </c>
      <c r="D363" s="29" t="s">
        <v>407</v>
      </c>
      <c r="E363" s="29" t="s">
        <v>93</v>
      </c>
      <c r="F363" s="78">
        <v>38429388</v>
      </c>
      <c r="G363" s="81">
        <v>12238056</v>
      </c>
      <c r="H363" s="81">
        <v>3921882</v>
      </c>
      <c r="I363" s="81">
        <v>3514040</v>
      </c>
      <c r="J363" s="81">
        <v>1344170</v>
      </c>
      <c r="K363" s="81">
        <v>7315470</v>
      </c>
      <c r="L363" s="81">
        <v>3545778</v>
      </c>
      <c r="M363" s="81">
        <v>4902653</v>
      </c>
      <c r="N363" s="81">
        <v>1647339</v>
      </c>
      <c r="O363" s="78">
        <v>39856181</v>
      </c>
      <c r="P363" s="81">
        <v>12267077</v>
      </c>
      <c r="Q363" s="81">
        <v>4031831</v>
      </c>
      <c r="R363" s="81">
        <v>3976183</v>
      </c>
      <c r="S363" s="81">
        <v>51413</v>
      </c>
      <c r="T363" s="81">
        <v>1570369</v>
      </c>
      <c r="U363" s="81">
        <v>7571496</v>
      </c>
      <c r="V363" s="81">
        <v>3633035</v>
      </c>
      <c r="W363" s="81">
        <v>5081481</v>
      </c>
      <c r="X363" s="81">
        <v>1673296</v>
      </c>
      <c r="Y363" s="26" t="s">
        <v>96</v>
      </c>
      <c r="Z363" s="59"/>
    </row>
    <row r="364" spans="1:26" ht="40.5" x14ac:dyDescent="0.25">
      <c r="A364" s="89" t="s">
        <v>1194</v>
      </c>
      <c r="B364" s="29" t="s">
        <v>439</v>
      </c>
      <c r="C364" s="29" t="s">
        <v>91</v>
      </c>
      <c r="D364" s="29" t="s">
        <v>267</v>
      </c>
      <c r="E364" s="29" t="s">
        <v>93</v>
      </c>
      <c r="F364" s="26">
        <v>354.052122</v>
      </c>
      <c r="G364" s="80">
        <v>351.37416300000001</v>
      </c>
      <c r="H364" s="80">
        <v>0</v>
      </c>
      <c r="I364" s="80">
        <v>0</v>
      </c>
      <c r="J364" s="80">
        <v>0</v>
      </c>
      <c r="K364" s="80">
        <v>1.6566860000000001</v>
      </c>
      <c r="L364" s="80">
        <v>0.33097100000000002</v>
      </c>
      <c r="M364" s="80">
        <v>0</v>
      </c>
      <c r="N364" s="80">
        <v>0.69030199999999997</v>
      </c>
      <c r="O364" s="26">
        <v>232.92986099999999</v>
      </c>
      <c r="P364" s="80">
        <v>230.33810600000001</v>
      </c>
      <c r="Q364" s="80">
        <v>0</v>
      </c>
      <c r="R364" s="80">
        <v>0</v>
      </c>
      <c r="S364" s="80">
        <v>0</v>
      </c>
      <c r="T364" s="80">
        <v>0</v>
      </c>
      <c r="U364" s="80">
        <v>1.6544909999999999</v>
      </c>
      <c r="V364" s="80">
        <v>0.33182</v>
      </c>
      <c r="W364" s="80">
        <v>0</v>
      </c>
      <c r="X364" s="80">
        <v>0.60544399999999998</v>
      </c>
      <c r="Y364" s="42">
        <v>159.68636799999999</v>
      </c>
      <c r="Z364" s="59"/>
    </row>
    <row r="365" spans="1:26" ht="40.5" x14ac:dyDescent="0.25">
      <c r="A365" s="89" t="s">
        <v>1195</v>
      </c>
      <c r="B365" s="29" t="s">
        <v>274</v>
      </c>
      <c r="C365" s="29" t="s">
        <v>91</v>
      </c>
      <c r="D365" s="29" t="s">
        <v>158</v>
      </c>
      <c r="E365" s="29" t="s">
        <v>106</v>
      </c>
      <c r="F365" s="93">
        <f>F364/Справочно!E$14*100</f>
        <v>0.41097647331948139</v>
      </c>
      <c r="G365" s="65" t="s">
        <v>96</v>
      </c>
      <c r="H365" s="65" t="s">
        <v>96</v>
      </c>
      <c r="I365" s="65" t="s">
        <v>96</v>
      </c>
      <c r="J365" s="65" t="s">
        <v>96</v>
      </c>
      <c r="K365" s="65" t="s">
        <v>96</v>
      </c>
      <c r="L365" s="65" t="s">
        <v>96</v>
      </c>
      <c r="M365" s="65" t="s">
        <v>96</v>
      </c>
      <c r="N365" s="65" t="s">
        <v>96</v>
      </c>
      <c r="O365" s="93">
        <f>O364/Справочно!N$14*100</f>
        <v>0.29116232624999999</v>
      </c>
      <c r="P365" s="84" t="s">
        <v>96</v>
      </c>
      <c r="Q365" s="84" t="s">
        <v>96</v>
      </c>
      <c r="R365" s="84" t="s">
        <v>96</v>
      </c>
      <c r="S365" s="84" t="s">
        <v>96</v>
      </c>
      <c r="T365" s="84" t="s">
        <v>96</v>
      </c>
      <c r="U365" s="84" t="s">
        <v>96</v>
      </c>
      <c r="V365" s="84" t="s">
        <v>96</v>
      </c>
      <c r="W365" s="84" t="s">
        <v>96</v>
      </c>
      <c r="X365" s="84" t="s">
        <v>96</v>
      </c>
      <c r="Y365" s="93">
        <f>Y364/Справочно!X$14*100</f>
        <v>0.19185463458003432</v>
      </c>
      <c r="Z365" s="59"/>
    </row>
    <row r="366" spans="1:26" ht="40.5" x14ac:dyDescent="0.25">
      <c r="A366" s="89" t="s">
        <v>1153</v>
      </c>
      <c r="B366" s="29" t="s">
        <v>442</v>
      </c>
      <c r="C366" s="29" t="s">
        <v>91</v>
      </c>
      <c r="D366" s="29" t="s">
        <v>267</v>
      </c>
      <c r="E366" s="29" t="s">
        <v>93</v>
      </c>
      <c r="F366" s="71">
        <v>783.66179799999998</v>
      </c>
      <c r="G366" s="80">
        <v>716.95807100000002</v>
      </c>
      <c r="H366" s="80">
        <v>11.913282000000001</v>
      </c>
      <c r="I366" s="80">
        <v>2.5202070000000001</v>
      </c>
      <c r="J366" s="80">
        <v>6.3049999999999998E-3</v>
      </c>
      <c r="K366" s="80">
        <v>12.195368</v>
      </c>
      <c r="L366" s="80">
        <v>30.985817000000001</v>
      </c>
      <c r="M366" s="80">
        <v>6.3721449999999997</v>
      </c>
      <c r="N366" s="80">
        <v>2.7106029999999999</v>
      </c>
      <c r="O366" s="26">
        <v>739.97292500000003</v>
      </c>
      <c r="P366" s="80">
        <v>684.58663100000001</v>
      </c>
      <c r="Q366" s="80">
        <v>11.045496</v>
      </c>
      <c r="R366" s="80">
        <v>0.73658400000000002</v>
      </c>
      <c r="S366" s="80">
        <v>0.79636200000000001</v>
      </c>
      <c r="T366" s="39">
        <v>7.5640000000000004E-3</v>
      </c>
      <c r="U366" s="80">
        <v>10.859764</v>
      </c>
      <c r="V366" s="80">
        <v>24.360489000000001</v>
      </c>
      <c r="W366" s="80">
        <v>4.952394</v>
      </c>
      <c r="X366" s="80">
        <v>2.6276410000000001</v>
      </c>
      <c r="Y366" s="42">
        <v>741.11687800000004</v>
      </c>
      <c r="Z366" s="59"/>
    </row>
    <row r="367" spans="1:26" ht="40.5" x14ac:dyDescent="0.25">
      <c r="A367" s="127" t="s">
        <v>1154</v>
      </c>
      <c r="B367" s="128" t="s">
        <v>274</v>
      </c>
      <c r="C367" s="128" t="s">
        <v>91</v>
      </c>
      <c r="D367" s="128" t="s">
        <v>158</v>
      </c>
      <c r="E367" s="128" t="s">
        <v>106</v>
      </c>
      <c r="F367" s="93">
        <f>F366/Справочно!E$14*100</f>
        <v>0.90965861240409063</v>
      </c>
      <c r="G367" s="65" t="s">
        <v>96</v>
      </c>
      <c r="H367" s="65" t="s">
        <v>96</v>
      </c>
      <c r="I367" s="65" t="s">
        <v>96</v>
      </c>
      <c r="J367" s="65" t="s">
        <v>96</v>
      </c>
      <c r="K367" s="65" t="s">
        <v>96</v>
      </c>
      <c r="L367" s="65" t="s">
        <v>96</v>
      </c>
      <c r="M367" s="65" t="s">
        <v>96</v>
      </c>
      <c r="N367" s="65" t="s">
        <v>96</v>
      </c>
      <c r="O367" s="93">
        <f>O366/Справочно!N$14*100</f>
        <v>0.92496615625000012</v>
      </c>
      <c r="P367" s="84" t="s">
        <v>96</v>
      </c>
      <c r="Q367" s="84" t="s">
        <v>96</v>
      </c>
      <c r="R367" s="84" t="s">
        <v>96</v>
      </c>
      <c r="S367" s="84" t="s">
        <v>96</v>
      </c>
      <c r="T367" s="84" t="s">
        <v>96</v>
      </c>
      <c r="U367" s="84" t="s">
        <v>96</v>
      </c>
      <c r="V367" s="84" t="s">
        <v>96</v>
      </c>
      <c r="W367" s="84" t="s">
        <v>96</v>
      </c>
      <c r="X367" s="84" t="s">
        <v>96</v>
      </c>
      <c r="Y367" s="93">
        <f>Y366/Справочно!X$14*100</f>
        <v>0.89041231002126553</v>
      </c>
      <c r="Z367" s="59"/>
    </row>
    <row r="368" spans="1:26" ht="60.75" customHeight="1" x14ac:dyDescent="0.25">
      <c r="A368" s="29" t="s">
        <v>1196</v>
      </c>
      <c r="B368" s="29" t="s">
        <v>444</v>
      </c>
      <c r="C368" s="29" t="s">
        <v>194</v>
      </c>
      <c r="D368" s="29" t="s">
        <v>158</v>
      </c>
      <c r="E368" s="29" t="s">
        <v>195</v>
      </c>
      <c r="F368" s="125">
        <v>38</v>
      </c>
      <c r="G368" s="126">
        <v>29.801324503311257</v>
      </c>
      <c r="H368" s="126">
        <v>31.03448275862069</v>
      </c>
      <c r="I368" s="126">
        <v>45.161290322580648</v>
      </c>
      <c r="J368" s="126">
        <v>28.571428571428573</v>
      </c>
      <c r="K368" s="126">
        <v>43.75</v>
      </c>
      <c r="L368" s="126">
        <v>52.272727272727273</v>
      </c>
      <c r="M368" s="126">
        <v>45.762711864406782</v>
      </c>
      <c r="N368" s="66">
        <v>32</v>
      </c>
      <c r="O368" s="93">
        <v>32.6</v>
      </c>
      <c r="P368" s="94">
        <v>27.388535031847134</v>
      </c>
      <c r="Q368" s="94">
        <v>44.927536231884055</v>
      </c>
      <c r="R368" s="94">
        <v>18.181818181818183</v>
      </c>
      <c r="S368" s="84" t="s">
        <v>96</v>
      </c>
      <c r="T368" s="94">
        <v>28.571428571428573</v>
      </c>
      <c r="U368" s="94">
        <v>25.423728813559322</v>
      </c>
      <c r="V368" s="94">
        <v>48.888888888888886</v>
      </c>
      <c r="W368" s="94">
        <v>42.10526315789474</v>
      </c>
      <c r="X368" s="94">
        <v>35.714285714285715</v>
      </c>
      <c r="Y368" s="93" t="s">
        <v>96</v>
      </c>
      <c r="Z368" s="59"/>
    </row>
    <row r="369" spans="1:26" ht="81" x14ac:dyDescent="0.25">
      <c r="A369" s="29" t="s">
        <v>1197</v>
      </c>
      <c r="B369" s="55" t="s">
        <v>445</v>
      </c>
      <c r="C369" s="29" t="s">
        <v>194</v>
      </c>
      <c r="D369" s="29" t="s">
        <v>158</v>
      </c>
      <c r="E369" s="29" t="s">
        <v>195</v>
      </c>
      <c r="F369" s="48">
        <v>6.8</v>
      </c>
      <c r="G369" s="51">
        <v>5.9602649006622519</v>
      </c>
      <c r="H369" s="51">
        <v>3.4482758620689653</v>
      </c>
      <c r="I369" s="51">
        <v>8.064516129032258</v>
      </c>
      <c r="J369" s="51">
        <v>0</v>
      </c>
      <c r="K369" s="51">
        <v>10</v>
      </c>
      <c r="L369" s="51">
        <v>6.8181818181818183</v>
      </c>
      <c r="M369" s="51">
        <v>10.169491525423728</v>
      </c>
      <c r="N369" s="51">
        <v>4</v>
      </c>
      <c r="O369" s="93" t="s">
        <v>96</v>
      </c>
      <c r="P369" s="94" t="s">
        <v>96</v>
      </c>
      <c r="Q369" s="94" t="s">
        <v>96</v>
      </c>
      <c r="R369" s="94" t="s">
        <v>96</v>
      </c>
      <c r="S369" s="94" t="s">
        <v>96</v>
      </c>
      <c r="T369" s="94" t="s">
        <v>96</v>
      </c>
      <c r="U369" s="94" t="s">
        <v>96</v>
      </c>
      <c r="V369" s="94" t="s">
        <v>96</v>
      </c>
      <c r="W369" s="94" t="s">
        <v>96</v>
      </c>
      <c r="X369" s="94" t="s">
        <v>96</v>
      </c>
      <c r="Y369" s="93" t="s">
        <v>96</v>
      </c>
      <c r="Z369" s="59"/>
    </row>
    <row r="370" spans="1:26" ht="40.5" x14ac:dyDescent="0.25">
      <c r="A370" s="29" t="s">
        <v>1198</v>
      </c>
      <c r="B370" s="55" t="s">
        <v>446</v>
      </c>
      <c r="C370" s="29" t="s">
        <v>194</v>
      </c>
      <c r="D370" s="29" t="s">
        <v>158</v>
      </c>
      <c r="E370" s="29" t="s">
        <v>195</v>
      </c>
      <c r="F370" s="48">
        <v>17.399999999999999</v>
      </c>
      <c r="G370" s="51">
        <v>15.231788079470199</v>
      </c>
      <c r="H370" s="51">
        <v>13.793103448275861</v>
      </c>
      <c r="I370" s="51">
        <v>17.741935483870968</v>
      </c>
      <c r="J370" s="51">
        <v>9.5238095238095237</v>
      </c>
      <c r="K370" s="51">
        <v>18.75</v>
      </c>
      <c r="L370" s="51">
        <v>27.272727272727273</v>
      </c>
      <c r="M370" s="51">
        <v>22.033898305084747</v>
      </c>
      <c r="N370" s="51">
        <v>12</v>
      </c>
      <c r="O370" s="93" t="s">
        <v>96</v>
      </c>
      <c r="P370" s="94" t="s">
        <v>96</v>
      </c>
      <c r="Q370" s="94" t="s">
        <v>96</v>
      </c>
      <c r="R370" s="94" t="s">
        <v>96</v>
      </c>
      <c r="S370" s="94" t="s">
        <v>96</v>
      </c>
      <c r="T370" s="94" t="s">
        <v>96</v>
      </c>
      <c r="U370" s="94" t="s">
        <v>96</v>
      </c>
      <c r="V370" s="94" t="s">
        <v>96</v>
      </c>
      <c r="W370" s="94" t="s">
        <v>96</v>
      </c>
      <c r="X370" s="94" t="s">
        <v>96</v>
      </c>
      <c r="Y370" s="93" t="s">
        <v>96</v>
      </c>
      <c r="Z370" s="59"/>
    </row>
    <row r="371" spans="1:26" ht="40.5" x14ac:dyDescent="0.25">
      <c r="A371" s="29" t="s">
        <v>1199</v>
      </c>
      <c r="B371" s="55" t="s">
        <v>447</v>
      </c>
      <c r="C371" s="29" t="s">
        <v>194</v>
      </c>
      <c r="D371" s="29" t="s">
        <v>158</v>
      </c>
      <c r="E371" s="29" t="s">
        <v>195</v>
      </c>
      <c r="F371" s="48">
        <v>12</v>
      </c>
      <c r="G371" s="51">
        <v>7.9470198675496686</v>
      </c>
      <c r="H371" s="51">
        <v>5.1724137931034484</v>
      </c>
      <c r="I371" s="51">
        <v>16.129032258064516</v>
      </c>
      <c r="J371" s="51">
        <v>9.5238095238095237</v>
      </c>
      <c r="K371" s="51">
        <v>12.5</v>
      </c>
      <c r="L371" s="51">
        <v>27.272727272727273</v>
      </c>
      <c r="M371" s="51">
        <v>15.254237288135593</v>
      </c>
      <c r="N371" s="51">
        <v>8</v>
      </c>
      <c r="O371" s="93" t="s">
        <v>96</v>
      </c>
      <c r="P371" s="94" t="s">
        <v>96</v>
      </c>
      <c r="Q371" s="94" t="s">
        <v>96</v>
      </c>
      <c r="R371" s="94" t="s">
        <v>96</v>
      </c>
      <c r="S371" s="94" t="s">
        <v>96</v>
      </c>
      <c r="T371" s="94" t="s">
        <v>96</v>
      </c>
      <c r="U371" s="94" t="s">
        <v>96</v>
      </c>
      <c r="V371" s="94" t="s">
        <v>96</v>
      </c>
      <c r="W371" s="94" t="s">
        <v>96</v>
      </c>
      <c r="X371" s="94" t="s">
        <v>96</v>
      </c>
      <c r="Y371" s="93" t="s">
        <v>96</v>
      </c>
      <c r="Z371" s="59"/>
    </row>
    <row r="372" spans="1:26" ht="40.5" x14ac:dyDescent="0.25">
      <c r="A372" s="29" t="s">
        <v>1200</v>
      </c>
      <c r="B372" s="55" t="s">
        <v>448</v>
      </c>
      <c r="C372" s="29" t="s">
        <v>194</v>
      </c>
      <c r="D372" s="29" t="s">
        <v>158</v>
      </c>
      <c r="E372" s="29" t="s">
        <v>195</v>
      </c>
      <c r="F372" s="48">
        <v>19.600000000000001</v>
      </c>
      <c r="G372" s="51">
        <v>17.218543046357617</v>
      </c>
      <c r="H372" s="51">
        <v>18.96551724137931</v>
      </c>
      <c r="I372" s="51">
        <v>20.967741935483872</v>
      </c>
      <c r="J372" s="51">
        <v>19.047619047619047</v>
      </c>
      <c r="K372" s="51">
        <v>17.5</v>
      </c>
      <c r="L372" s="51">
        <v>29.545454545454547</v>
      </c>
      <c r="M372" s="51">
        <v>25.423728813559322</v>
      </c>
      <c r="N372" s="51">
        <v>8</v>
      </c>
      <c r="O372" s="93" t="s">
        <v>96</v>
      </c>
      <c r="P372" s="94" t="s">
        <v>96</v>
      </c>
      <c r="Q372" s="94" t="s">
        <v>96</v>
      </c>
      <c r="R372" s="94" t="s">
        <v>96</v>
      </c>
      <c r="S372" s="94" t="s">
        <v>96</v>
      </c>
      <c r="T372" s="94" t="s">
        <v>96</v>
      </c>
      <c r="U372" s="94" t="s">
        <v>96</v>
      </c>
      <c r="V372" s="94" t="s">
        <v>96</v>
      </c>
      <c r="W372" s="94" t="s">
        <v>96</v>
      </c>
      <c r="X372" s="94" t="s">
        <v>96</v>
      </c>
      <c r="Y372" s="93" t="s">
        <v>96</v>
      </c>
      <c r="Z372" s="59"/>
    </row>
    <row r="373" spans="1:26" ht="81" x14ac:dyDescent="0.25">
      <c r="A373" s="29" t="s">
        <v>1201</v>
      </c>
      <c r="B373" s="55" t="s">
        <v>449</v>
      </c>
      <c r="C373" s="29" t="s">
        <v>194</v>
      </c>
      <c r="D373" s="29" t="s">
        <v>158</v>
      </c>
      <c r="E373" s="29" t="s">
        <v>195</v>
      </c>
      <c r="F373" s="48">
        <v>13</v>
      </c>
      <c r="G373" s="51">
        <v>7.9470198675496686</v>
      </c>
      <c r="H373" s="51">
        <v>10.344827586206897</v>
      </c>
      <c r="I373" s="51">
        <v>19.35483870967742</v>
      </c>
      <c r="J373" s="51">
        <v>9.5238095238095237</v>
      </c>
      <c r="K373" s="51">
        <v>11.25</v>
      </c>
      <c r="L373" s="51">
        <v>27.272727272727273</v>
      </c>
      <c r="M373" s="51">
        <v>15.254237288135593</v>
      </c>
      <c r="N373" s="51">
        <v>12</v>
      </c>
      <c r="O373" s="93" t="s">
        <v>96</v>
      </c>
      <c r="P373" s="94" t="s">
        <v>96</v>
      </c>
      <c r="Q373" s="94" t="s">
        <v>96</v>
      </c>
      <c r="R373" s="94" t="s">
        <v>96</v>
      </c>
      <c r="S373" s="94" t="s">
        <v>96</v>
      </c>
      <c r="T373" s="94" t="s">
        <v>96</v>
      </c>
      <c r="U373" s="94" t="s">
        <v>96</v>
      </c>
      <c r="V373" s="94" t="s">
        <v>96</v>
      </c>
      <c r="W373" s="94" t="s">
        <v>96</v>
      </c>
      <c r="X373" s="94" t="s">
        <v>96</v>
      </c>
      <c r="Y373" s="93" t="s">
        <v>96</v>
      </c>
      <c r="Z373" s="59"/>
    </row>
    <row r="374" spans="1:26" ht="141.75" x14ac:dyDescent="0.25">
      <c r="A374" s="29" t="s">
        <v>1202</v>
      </c>
      <c r="B374" s="55" t="s">
        <v>450</v>
      </c>
      <c r="C374" s="29" t="s">
        <v>194</v>
      </c>
      <c r="D374" s="29" t="s">
        <v>158</v>
      </c>
      <c r="E374" s="29" t="s">
        <v>195</v>
      </c>
      <c r="F374" s="48">
        <v>11</v>
      </c>
      <c r="G374" s="51">
        <v>6.6225165562913908</v>
      </c>
      <c r="H374" s="51">
        <v>3.4482758620689653</v>
      </c>
      <c r="I374" s="51">
        <v>16.129032258064516</v>
      </c>
      <c r="J374" s="51">
        <v>19.047619047619047</v>
      </c>
      <c r="K374" s="51">
        <v>17.5</v>
      </c>
      <c r="L374" s="51">
        <v>13.636363636363637</v>
      </c>
      <c r="M374" s="51">
        <v>11.864406779661017</v>
      </c>
      <c r="N374" s="51">
        <v>8</v>
      </c>
      <c r="O374" s="93" t="s">
        <v>96</v>
      </c>
      <c r="P374" s="94" t="s">
        <v>96</v>
      </c>
      <c r="Q374" s="94" t="s">
        <v>96</v>
      </c>
      <c r="R374" s="94" t="s">
        <v>96</v>
      </c>
      <c r="S374" s="94" t="s">
        <v>96</v>
      </c>
      <c r="T374" s="94" t="s">
        <v>96</v>
      </c>
      <c r="U374" s="94" t="s">
        <v>96</v>
      </c>
      <c r="V374" s="94" t="s">
        <v>96</v>
      </c>
      <c r="W374" s="94" t="s">
        <v>96</v>
      </c>
      <c r="X374" s="94" t="s">
        <v>96</v>
      </c>
      <c r="Y374" s="93" t="s">
        <v>96</v>
      </c>
      <c r="Z374" s="59"/>
    </row>
    <row r="375" spans="1:26" ht="40.5" x14ac:dyDescent="0.25">
      <c r="A375" s="29" t="s">
        <v>1203</v>
      </c>
      <c r="B375" s="55" t="s">
        <v>451</v>
      </c>
      <c r="C375" s="29" t="s">
        <v>194</v>
      </c>
      <c r="D375" s="29" t="s">
        <v>158</v>
      </c>
      <c r="E375" s="29" t="s">
        <v>195</v>
      </c>
      <c r="F375" s="48">
        <v>2.4</v>
      </c>
      <c r="G375" s="51">
        <v>1.3245033112582782</v>
      </c>
      <c r="H375" s="51">
        <v>1.7241379310344827</v>
      </c>
      <c r="I375" s="51">
        <v>3.225806451612903</v>
      </c>
      <c r="J375" s="51">
        <v>4.7619047619047619</v>
      </c>
      <c r="K375" s="51">
        <v>3.75</v>
      </c>
      <c r="L375" s="51">
        <v>0</v>
      </c>
      <c r="M375" s="51">
        <v>5.0847457627118642</v>
      </c>
      <c r="N375" s="51">
        <v>0</v>
      </c>
      <c r="O375" s="93" t="s">
        <v>96</v>
      </c>
      <c r="P375" s="94" t="s">
        <v>96</v>
      </c>
      <c r="Q375" s="94" t="s">
        <v>96</v>
      </c>
      <c r="R375" s="94" t="s">
        <v>96</v>
      </c>
      <c r="S375" s="94" t="s">
        <v>96</v>
      </c>
      <c r="T375" s="94" t="s">
        <v>96</v>
      </c>
      <c r="U375" s="94" t="s">
        <v>96</v>
      </c>
      <c r="V375" s="94" t="s">
        <v>96</v>
      </c>
      <c r="W375" s="94" t="s">
        <v>96</v>
      </c>
      <c r="X375" s="94" t="s">
        <v>96</v>
      </c>
      <c r="Y375" s="93" t="s">
        <v>96</v>
      </c>
      <c r="Z375" s="59"/>
    </row>
    <row r="376" spans="1:26" ht="20.25" x14ac:dyDescent="0.25">
      <c r="A376" s="29" t="s">
        <v>1204</v>
      </c>
      <c r="B376" s="55" t="s">
        <v>452</v>
      </c>
      <c r="C376" s="29" t="s">
        <v>194</v>
      </c>
      <c r="D376" s="29" t="s">
        <v>158</v>
      </c>
      <c r="E376" s="29" t="s">
        <v>195</v>
      </c>
      <c r="F376" s="48">
        <v>2</v>
      </c>
      <c r="G376" s="51">
        <v>1.3245033112582782</v>
      </c>
      <c r="H376" s="51">
        <v>1.7241379310344827</v>
      </c>
      <c r="I376" s="51">
        <v>1.6129032258064515</v>
      </c>
      <c r="J376" s="51">
        <v>0</v>
      </c>
      <c r="K376" s="51">
        <v>1.25</v>
      </c>
      <c r="L376" s="51">
        <v>4.5454545454545459</v>
      </c>
      <c r="M376" s="51">
        <v>5.0847457627118642</v>
      </c>
      <c r="N376" s="51">
        <v>0</v>
      </c>
      <c r="O376" s="93" t="s">
        <v>96</v>
      </c>
      <c r="P376" s="94" t="s">
        <v>96</v>
      </c>
      <c r="Q376" s="94" t="s">
        <v>96</v>
      </c>
      <c r="R376" s="94" t="s">
        <v>96</v>
      </c>
      <c r="S376" s="94" t="s">
        <v>96</v>
      </c>
      <c r="T376" s="94" t="s">
        <v>96</v>
      </c>
      <c r="U376" s="94" t="s">
        <v>96</v>
      </c>
      <c r="V376" s="94" t="s">
        <v>96</v>
      </c>
      <c r="W376" s="94" t="s">
        <v>96</v>
      </c>
      <c r="X376" s="94" t="s">
        <v>96</v>
      </c>
      <c r="Y376" s="93" t="s">
        <v>96</v>
      </c>
      <c r="Z376" s="59"/>
    </row>
    <row r="377" spans="1:26" ht="60.75" customHeight="1" x14ac:dyDescent="0.25">
      <c r="A377" s="29" t="s">
        <v>1155</v>
      </c>
      <c r="B377" s="29" t="s">
        <v>453</v>
      </c>
      <c r="C377" s="29" t="s">
        <v>194</v>
      </c>
      <c r="D377" s="29" t="s">
        <v>158</v>
      </c>
      <c r="E377" s="29" t="s">
        <v>195</v>
      </c>
      <c r="F377" s="125">
        <v>40.200000000000003</v>
      </c>
      <c r="G377" s="126">
        <v>34.437086092715234</v>
      </c>
      <c r="H377" s="126">
        <v>39.655172413793103</v>
      </c>
      <c r="I377" s="126">
        <v>50</v>
      </c>
      <c r="J377" s="126">
        <v>28.571428571428573</v>
      </c>
      <c r="K377" s="126">
        <v>43.75</v>
      </c>
      <c r="L377" s="126">
        <v>52.272727272727273</v>
      </c>
      <c r="M377" s="126">
        <v>38.983050847457626</v>
      </c>
      <c r="N377" s="126">
        <v>32</v>
      </c>
      <c r="O377" s="93" t="s">
        <v>96</v>
      </c>
      <c r="P377" s="94" t="s">
        <v>96</v>
      </c>
      <c r="Q377" s="94" t="s">
        <v>96</v>
      </c>
      <c r="R377" s="94" t="s">
        <v>96</v>
      </c>
      <c r="S377" s="94" t="s">
        <v>96</v>
      </c>
      <c r="T377" s="94" t="s">
        <v>96</v>
      </c>
      <c r="U377" s="94" t="s">
        <v>96</v>
      </c>
      <c r="V377" s="94" t="s">
        <v>96</v>
      </c>
      <c r="W377" s="94" t="s">
        <v>96</v>
      </c>
      <c r="X377" s="94" t="s">
        <v>96</v>
      </c>
      <c r="Y377" s="93" t="s">
        <v>96</v>
      </c>
      <c r="Z377" s="59"/>
    </row>
    <row r="378" spans="1:26" ht="40.5" x14ac:dyDescent="0.25">
      <c r="A378" s="29" t="s">
        <v>1158</v>
      </c>
      <c r="B378" s="55" t="s">
        <v>454</v>
      </c>
      <c r="C378" s="29" t="s">
        <v>194</v>
      </c>
      <c r="D378" s="29" t="s">
        <v>158</v>
      </c>
      <c r="E378" s="29" t="s">
        <v>195</v>
      </c>
      <c r="F378" s="48">
        <v>36.4</v>
      </c>
      <c r="G378" s="51">
        <v>29.801324503311257</v>
      </c>
      <c r="H378" s="51">
        <v>37.931034482758619</v>
      </c>
      <c r="I378" s="51">
        <v>46.774193548387096</v>
      </c>
      <c r="J378" s="51">
        <v>23.80952380952381</v>
      </c>
      <c r="K378" s="51">
        <v>38.75</v>
      </c>
      <c r="L378" s="51">
        <v>47.727272727272727</v>
      </c>
      <c r="M378" s="51">
        <v>35.593220338983052</v>
      </c>
      <c r="N378" s="51">
        <v>32</v>
      </c>
      <c r="O378" s="93" t="s">
        <v>96</v>
      </c>
      <c r="P378" s="94" t="s">
        <v>96</v>
      </c>
      <c r="Q378" s="94" t="s">
        <v>96</v>
      </c>
      <c r="R378" s="94" t="s">
        <v>96</v>
      </c>
      <c r="S378" s="94" t="s">
        <v>96</v>
      </c>
      <c r="T378" s="94" t="s">
        <v>96</v>
      </c>
      <c r="U378" s="94" t="s">
        <v>96</v>
      </c>
      <c r="V378" s="94" t="s">
        <v>96</v>
      </c>
      <c r="W378" s="94" t="s">
        <v>96</v>
      </c>
      <c r="X378" s="94" t="s">
        <v>96</v>
      </c>
      <c r="Y378" s="93" t="s">
        <v>96</v>
      </c>
      <c r="Z378" s="59"/>
    </row>
    <row r="379" spans="1:26" ht="60.75" x14ac:dyDescent="0.25">
      <c r="A379" s="29" t="s">
        <v>1156</v>
      </c>
      <c r="B379" s="55" t="s">
        <v>455</v>
      </c>
      <c r="C379" s="29" t="s">
        <v>194</v>
      </c>
      <c r="D379" s="29" t="s">
        <v>158</v>
      </c>
      <c r="E379" s="29" t="s">
        <v>195</v>
      </c>
      <c r="F379" s="48">
        <v>9</v>
      </c>
      <c r="G379" s="51">
        <v>6.6225165562913908</v>
      </c>
      <c r="H379" s="51">
        <v>5.1724137931034484</v>
      </c>
      <c r="I379" s="51">
        <v>20.967741935483872</v>
      </c>
      <c r="J379" s="51">
        <v>4.7619047619047619</v>
      </c>
      <c r="K379" s="51">
        <v>7.5</v>
      </c>
      <c r="L379" s="51">
        <v>15.909090909090908</v>
      </c>
      <c r="M379" s="51">
        <v>8.4745762711864412</v>
      </c>
      <c r="N379" s="51">
        <v>0</v>
      </c>
      <c r="O379" s="93" t="s">
        <v>96</v>
      </c>
      <c r="P379" s="94" t="s">
        <v>96</v>
      </c>
      <c r="Q379" s="94" t="s">
        <v>96</v>
      </c>
      <c r="R379" s="94" t="s">
        <v>96</v>
      </c>
      <c r="S379" s="94" t="s">
        <v>96</v>
      </c>
      <c r="T379" s="94" t="s">
        <v>96</v>
      </c>
      <c r="U379" s="94" t="s">
        <v>96</v>
      </c>
      <c r="V379" s="94" t="s">
        <v>96</v>
      </c>
      <c r="W379" s="94" t="s">
        <v>96</v>
      </c>
      <c r="X379" s="94" t="s">
        <v>96</v>
      </c>
      <c r="Y379" s="93" t="s">
        <v>96</v>
      </c>
      <c r="Z379" s="59"/>
    </row>
    <row r="380" spans="1:26" ht="60.75" x14ac:dyDescent="0.25">
      <c r="A380" s="29" t="s">
        <v>1157</v>
      </c>
      <c r="B380" s="55" t="s">
        <v>456</v>
      </c>
      <c r="C380" s="29" t="s">
        <v>194</v>
      </c>
      <c r="D380" s="29" t="s">
        <v>158</v>
      </c>
      <c r="E380" s="29" t="s">
        <v>195</v>
      </c>
      <c r="F380" s="48">
        <v>14</v>
      </c>
      <c r="G380" s="51">
        <v>9.9337748344370862</v>
      </c>
      <c r="H380" s="51">
        <v>10.344827586206897</v>
      </c>
      <c r="I380" s="51">
        <v>17.741935483870968</v>
      </c>
      <c r="J380" s="51">
        <v>9.5238095238095237</v>
      </c>
      <c r="K380" s="51">
        <v>16.25</v>
      </c>
      <c r="L380" s="51">
        <v>25</v>
      </c>
      <c r="M380" s="51">
        <v>16.949152542372882</v>
      </c>
      <c r="N380" s="51">
        <v>8</v>
      </c>
      <c r="O380" s="93" t="s">
        <v>96</v>
      </c>
      <c r="P380" s="94" t="s">
        <v>96</v>
      </c>
      <c r="Q380" s="94" t="s">
        <v>96</v>
      </c>
      <c r="R380" s="94" t="s">
        <v>96</v>
      </c>
      <c r="S380" s="94" t="s">
        <v>96</v>
      </c>
      <c r="T380" s="94" t="s">
        <v>96</v>
      </c>
      <c r="U380" s="94" t="s">
        <v>96</v>
      </c>
      <c r="V380" s="94" t="s">
        <v>96</v>
      </c>
      <c r="W380" s="94" t="s">
        <v>96</v>
      </c>
      <c r="X380" s="94" t="s">
        <v>96</v>
      </c>
      <c r="Y380" s="93" t="s">
        <v>96</v>
      </c>
      <c r="Z380" s="59"/>
    </row>
    <row r="381" spans="1:26" ht="20.25" hidden="1" x14ac:dyDescent="0.25">
      <c r="Z381" s="59"/>
    </row>
    <row r="382" spans="1:26" hidden="1" x14ac:dyDescent="0.25"/>
    <row r="383" spans="1:26" hidden="1" x14ac:dyDescent="0.25"/>
    <row r="384" spans="1:26" hidden="1" x14ac:dyDescent="0.25"/>
    <row r="385" hidden="1" x14ac:dyDescent="0.25"/>
    <row r="386" hidden="1" x14ac:dyDescent="0.25"/>
    <row r="387" hidden="1" x14ac:dyDescent="0.25"/>
    <row r="388" hidden="1" x14ac:dyDescent="0.25"/>
    <row r="389" hidden="1" x14ac:dyDescent="0.25"/>
  </sheetData>
  <sheetProtection password="FA90" sheet="1" objects="1" scenarios="1" selectLockedCells="1" selectUnlockedCells="1"/>
  <mergeCells count="43">
    <mergeCell ref="A1:Z1"/>
    <mergeCell ref="A3:A4"/>
    <mergeCell ref="B3:B4"/>
    <mergeCell ref="C3:C4"/>
    <mergeCell ref="D3:D4"/>
    <mergeCell ref="E3:E4"/>
    <mergeCell ref="F3:N3"/>
    <mergeCell ref="O3:X3"/>
    <mergeCell ref="Y3:Y4"/>
    <mergeCell ref="A62:E62"/>
    <mergeCell ref="B5:E5"/>
    <mergeCell ref="A6:E6"/>
    <mergeCell ref="A7:E7"/>
    <mergeCell ref="R9:S9"/>
    <mergeCell ref="R10:S10"/>
    <mergeCell ref="R12:S12"/>
    <mergeCell ref="R13:S13"/>
    <mergeCell ref="R14:S14"/>
    <mergeCell ref="R15:S15"/>
    <mergeCell ref="A16:E16"/>
    <mergeCell ref="A17:E17"/>
    <mergeCell ref="R307:S307"/>
    <mergeCell ref="A98:E98"/>
    <mergeCell ref="A99:E99"/>
    <mergeCell ref="A215:E215"/>
    <mergeCell ref="A282:E282"/>
    <mergeCell ref="R300:S300"/>
    <mergeCell ref="R301:S301"/>
    <mergeCell ref="R302:S302"/>
    <mergeCell ref="R303:S303"/>
    <mergeCell ref="R304:S304"/>
    <mergeCell ref="R305:S305"/>
    <mergeCell ref="R306:S306"/>
    <mergeCell ref="R316:S316"/>
    <mergeCell ref="R317:S317"/>
    <mergeCell ref="R308:S308"/>
    <mergeCell ref="R309:S309"/>
    <mergeCell ref="R310:S310"/>
    <mergeCell ref="R311:S311"/>
    <mergeCell ref="R314:S314"/>
    <mergeCell ref="R315:S315"/>
    <mergeCell ref="R312:S312"/>
    <mergeCell ref="R313:S313"/>
  </mergeCells>
  <pageMargins left="0.7" right="0.7" top="0.75" bottom="0.75" header="0.3" footer="0.3"/>
  <pageSetup paperSize="9" orientation="portrait" r:id="rId1"/>
  <ignoredErrors>
    <ignoredError sqref="F315 F316:F317 F2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zoomScale="50" zoomScaleNormal="50" workbookViewId="0">
      <selection sqref="A1:Z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25" width="22.42578125" customWidth="1"/>
    <col min="26" max="26" width="22.42578125" hidden="1" customWidth="1"/>
    <col min="27" max="32" width="0" hidden="1" customWidth="1"/>
    <col min="33" max="16384" width="20.28515625" hidden="1"/>
  </cols>
  <sheetData>
    <row r="1" spans="1:26" s="12" customFormat="1" ht="30" customHeight="1" x14ac:dyDescent="0.35">
      <c r="A1" s="220" t="s">
        <v>637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row>
    <row r="2" spans="1:26" s="12" customFormat="1" ht="20.25" customHeight="1" x14ac:dyDescent="0.25"/>
    <row r="3" spans="1:26" s="12" customFormat="1" ht="20.25" customHeight="1" x14ac:dyDescent="0.25">
      <c r="A3" s="225" t="s">
        <v>77</v>
      </c>
      <c r="B3" s="223" t="s">
        <v>78</v>
      </c>
      <c r="C3" s="225" t="s">
        <v>79</v>
      </c>
      <c r="D3" s="225" t="s">
        <v>80</v>
      </c>
      <c r="E3" s="225" t="s">
        <v>81</v>
      </c>
      <c r="F3" s="255" t="s">
        <v>82</v>
      </c>
      <c r="G3" s="255"/>
      <c r="H3" s="255"/>
      <c r="I3" s="255"/>
      <c r="J3" s="255"/>
      <c r="K3" s="255"/>
      <c r="L3" s="255"/>
      <c r="M3" s="255"/>
      <c r="N3" s="255"/>
      <c r="O3" s="227" t="s">
        <v>83</v>
      </c>
      <c r="P3" s="228"/>
      <c r="Q3" s="228"/>
      <c r="R3" s="228"/>
      <c r="S3" s="228"/>
      <c r="T3" s="228"/>
      <c r="U3" s="228"/>
      <c r="V3" s="228"/>
      <c r="W3" s="228"/>
      <c r="X3" s="229"/>
      <c r="Y3" s="230" t="s">
        <v>84</v>
      </c>
    </row>
    <row r="4" spans="1:26" s="12" customFormat="1" ht="222.75" customHeight="1" x14ac:dyDescent="0.25">
      <c r="A4" s="226"/>
      <c r="B4" s="224"/>
      <c r="C4" s="226"/>
      <c r="D4" s="226"/>
      <c r="E4" s="226"/>
      <c r="F4" s="14" t="s">
        <v>85</v>
      </c>
      <c r="G4" s="15" t="s">
        <v>86</v>
      </c>
      <c r="H4" s="16" t="s">
        <v>32</v>
      </c>
      <c r="I4" s="16" t="s">
        <v>34</v>
      </c>
      <c r="J4" s="16" t="s">
        <v>36</v>
      </c>
      <c r="K4" s="16" t="s">
        <v>38</v>
      </c>
      <c r="L4" s="16" t="s">
        <v>40</v>
      </c>
      <c r="M4" s="16" t="s">
        <v>42</v>
      </c>
      <c r="N4" s="16" t="s">
        <v>44</v>
      </c>
      <c r="O4" s="143" t="s">
        <v>85</v>
      </c>
      <c r="P4" s="144" t="s">
        <v>86</v>
      </c>
      <c r="Q4" s="16" t="s">
        <v>32</v>
      </c>
      <c r="R4" s="16" t="s">
        <v>34</v>
      </c>
      <c r="S4" s="16" t="s">
        <v>46</v>
      </c>
      <c r="T4" s="16" t="s">
        <v>36</v>
      </c>
      <c r="U4" s="16" t="s">
        <v>38</v>
      </c>
      <c r="V4" s="16" t="s">
        <v>40</v>
      </c>
      <c r="W4" s="16" t="s">
        <v>42</v>
      </c>
      <c r="X4" s="16" t="s">
        <v>44</v>
      </c>
      <c r="Y4" s="231"/>
    </row>
    <row r="5" spans="1:26" s="12" customFormat="1" ht="20.25" x14ac:dyDescent="0.25">
      <c r="A5" s="145" t="s">
        <v>638</v>
      </c>
      <c r="B5" s="256" t="s">
        <v>639</v>
      </c>
      <c r="C5" s="257"/>
      <c r="D5" s="257"/>
      <c r="E5" s="258"/>
      <c r="F5" s="146"/>
      <c r="G5" s="147"/>
      <c r="H5" s="147"/>
      <c r="I5" s="147"/>
      <c r="J5" s="147"/>
      <c r="K5" s="147"/>
      <c r="L5" s="147"/>
      <c r="M5" s="147"/>
      <c r="N5" s="147"/>
      <c r="O5" s="64"/>
      <c r="P5" s="27"/>
      <c r="Q5" s="148"/>
      <c r="R5" s="148"/>
      <c r="S5" s="148"/>
      <c r="T5" s="148"/>
      <c r="U5" s="148"/>
      <c r="V5" s="148"/>
      <c r="W5" s="148"/>
      <c r="X5" s="148"/>
      <c r="Y5" s="149"/>
    </row>
    <row r="6" spans="1:26" s="12" customFormat="1" ht="60.75" customHeight="1" x14ac:dyDescent="0.25">
      <c r="A6" s="141" t="s">
        <v>640</v>
      </c>
      <c r="B6" s="129" t="s">
        <v>1288</v>
      </c>
      <c r="C6" s="142" t="s">
        <v>91</v>
      </c>
      <c r="D6" s="142" t="s">
        <v>641</v>
      </c>
      <c r="E6" s="142"/>
      <c r="F6" s="52">
        <v>0.5</v>
      </c>
      <c r="G6" s="142" t="s">
        <v>457</v>
      </c>
      <c r="H6" s="142" t="s">
        <v>457</v>
      </c>
      <c r="I6" s="142" t="s">
        <v>457</v>
      </c>
      <c r="J6" s="142" t="s">
        <v>457</v>
      </c>
      <c r="K6" s="142" t="s">
        <v>457</v>
      </c>
      <c r="L6" s="142" t="s">
        <v>457</v>
      </c>
      <c r="M6" s="142" t="s">
        <v>457</v>
      </c>
      <c r="N6" s="142" t="s">
        <v>457</v>
      </c>
      <c r="O6" s="52">
        <v>0.5</v>
      </c>
      <c r="P6" s="142" t="s">
        <v>457</v>
      </c>
      <c r="Q6" s="142" t="s">
        <v>457</v>
      </c>
      <c r="R6" s="142" t="s">
        <v>457</v>
      </c>
      <c r="S6" s="142" t="s">
        <v>457</v>
      </c>
      <c r="T6" s="142" t="s">
        <v>457</v>
      </c>
      <c r="U6" s="142" t="s">
        <v>457</v>
      </c>
      <c r="V6" s="142" t="s">
        <v>457</v>
      </c>
      <c r="W6" s="142" t="s">
        <v>457</v>
      </c>
      <c r="X6" s="142" t="s">
        <v>457</v>
      </c>
      <c r="Y6" s="52">
        <v>0.5</v>
      </c>
    </row>
    <row r="7" spans="1:26" s="12" customFormat="1" ht="40.5" customHeight="1" x14ac:dyDescent="0.25">
      <c r="A7" s="141" t="s">
        <v>642</v>
      </c>
      <c r="B7" s="129" t="s">
        <v>1289</v>
      </c>
      <c r="C7" s="142" t="s">
        <v>91</v>
      </c>
      <c r="D7" s="142" t="s">
        <v>641</v>
      </c>
      <c r="E7" s="142"/>
      <c r="F7" s="52">
        <v>3.5</v>
      </c>
      <c r="G7" s="142" t="s">
        <v>457</v>
      </c>
      <c r="H7" s="142" t="s">
        <v>457</v>
      </c>
      <c r="I7" s="142" t="s">
        <v>457</v>
      </c>
      <c r="J7" s="142" t="s">
        <v>457</v>
      </c>
      <c r="K7" s="142" t="s">
        <v>457</v>
      </c>
      <c r="L7" s="142" t="s">
        <v>457</v>
      </c>
      <c r="M7" s="142" t="s">
        <v>457</v>
      </c>
      <c r="N7" s="142" t="s">
        <v>457</v>
      </c>
      <c r="O7" s="150">
        <v>3.5</v>
      </c>
      <c r="P7" s="142" t="s">
        <v>457</v>
      </c>
      <c r="Q7" s="142" t="s">
        <v>457</v>
      </c>
      <c r="R7" s="142" t="s">
        <v>457</v>
      </c>
      <c r="S7" s="142" t="s">
        <v>457</v>
      </c>
      <c r="T7" s="142" t="s">
        <v>457</v>
      </c>
      <c r="U7" s="142" t="s">
        <v>457</v>
      </c>
      <c r="V7" s="142" t="s">
        <v>457</v>
      </c>
      <c r="W7" s="142" t="s">
        <v>457</v>
      </c>
      <c r="X7" s="142" t="s">
        <v>457</v>
      </c>
      <c r="Y7" s="150">
        <v>3.5</v>
      </c>
    </row>
    <row r="8" spans="1:26" s="12" customFormat="1" ht="60.75" customHeight="1" x14ac:dyDescent="0.25">
      <c r="A8" s="141" t="s">
        <v>643</v>
      </c>
      <c r="B8" s="142" t="s">
        <v>644</v>
      </c>
      <c r="C8" s="142" t="s">
        <v>194</v>
      </c>
      <c r="D8" s="142" t="s">
        <v>645</v>
      </c>
      <c r="E8" s="142" t="s">
        <v>646</v>
      </c>
      <c r="F8" s="26">
        <v>0</v>
      </c>
      <c r="G8" s="27" t="s">
        <v>96</v>
      </c>
      <c r="H8" s="27" t="s">
        <v>96</v>
      </c>
      <c r="I8" s="27" t="s">
        <v>96</v>
      </c>
      <c r="J8" s="27" t="s">
        <v>96</v>
      </c>
      <c r="K8" s="27" t="s">
        <v>96</v>
      </c>
      <c r="L8" s="27" t="s">
        <v>96</v>
      </c>
      <c r="M8" s="27" t="s">
        <v>96</v>
      </c>
      <c r="N8" s="27" t="s">
        <v>96</v>
      </c>
      <c r="O8" s="26">
        <v>0</v>
      </c>
      <c r="P8" s="27" t="s">
        <v>96</v>
      </c>
      <c r="Q8" s="27" t="s">
        <v>96</v>
      </c>
      <c r="R8" s="27" t="s">
        <v>96</v>
      </c>
      <c r="S8" s="27" t="s">
        <v>96</v>
      </c>
      <c r="T8" s="27" t="s">
        <v>96</v>
      </c>
      <c r="U8" s="27" t="s">
        <v>96</v>
      </c>
      <c r="V8" s="27" t="s">
        <v>96</v>
      </c>
      <c r="W8" s="27" t="s">
        <v>96</v>
      </c>
      <c r="X8" s="27" t="s">
        <v>96</v>
      </c>
      <c r="Y8" s="26">
        <v>0</v>
      </c>
    </row>
    <row r="9" spans="1:26" s="12" customFormat="1" ht="60.75" customHeight="1" x14ac:dyDescent="0.25">
      <c r="A9" s="141" t="s">
        <v>647</v>
      </c>
      <c r="B9" s="142" t="s">
        <v>648</v>
      </c>
      <c r="C9" s="142" t="s">
        <v>194</v>
      </c>
      <c r="D9" s="142" t="s">
        <v>645</v>
      </c>
      <c r="E9" s="142" t="s">
        <v>646</v>
      </c>
      <c r="F9" s="26">
        <v>42.74</v>
      </c>
      <c r="G9" s="27" t="s">
        <v>96</v>
      </c>
      <c r="H9" s="27" t="s">
        <v>96</v>
      </c>
      <c r="I9" s="27" t="s">
        <v>96</v>
      </c>
      <c r="J9" s="27" t="s">
        <v>96</v>
      </c>
      <c r="K9" s="27" t="s">
        <v>96</v>
      </c>
      <c r="L9" s="27" t="s">
        <v>96</v>
      </c>
      <c r="M9" s="27" t="s">
        <v>96</v>
      </c>
      <c r="N9" s="27" t="s">
        <v>96</v>
      </c>
      <c r="O9" s="26">
        <v>39.392156862745097</v>
      </c>
      <c r="P9" s="27" t="s">
        <v>96</v>
      </c>
      <c r="Q9" s="27" t="s">
        <v>96</v>
      </c>
      <c r="R9" s="27" t="s">
        <v>96</v>
      </c>
      <c r="S9" s="27" t="s">
        <v>96</v>
      </c>
      <c r="T9" s="27" t="s">
        <v>96</v>
      </c>
      <c r="U9" s="27" t="s">
        <v>96</v>
      </c>
      <c r="V9" s="27" t="s">
        <v>96</v>
      </c>
      <c r="W9" s="27" t="s">
        <v>96</v>
      </c>
      <c r="X9" s="27" t="s">
        <v>96</v>
      </c>
      <c r="Y9" s="26">
        <v>0</v>
      </c>
    </row>
    <row r="10" spans="1:26" s="12" customFormat="1" ht="60.75" customHeight="1" x14ac:dyDescent="0.25">
      <c r="A10" s="141" t="s">
        <v>649</v>
      </c>
      <c r="B10" s="142" t="s">
        <v>650</v>
      </c>
      <c r="C10" s="142" t="s">
        <v>194</v>
      </c>
      <c r="D10" s="142" t="s">
        <v>645</v>
      </c>
      <c r="E10" s="142" t="s">
        <v>646</v>
      </c>
      <c r="F10" s="26">
        <v>1553.33</v>
      </c>
      <c r="G10" s="27" t="s">
        <v>96</v>
      </c>
      <c r="H10" s="27" t="s">
        <v>96</v>
      </c>
      <c r="I10" s="27" t="s">
        <v>96</v>
      </c>
      <c r="J10" s="27" t="s">
        <v>96</v>
      </c>
      <c r="K10" s="27" t="s">
        <v>96</v>
      </c>
      <c r="L10" s="27" t="s">
        <v>96</v>
      </c>
      <c r="M10" s="27" t="s">
        <v>96</v>
      </c>
      <c r="N10" s="27" t="s">
        <v>96</v>
      </c>
      <c r="O10" s="26">
        <v>1281.8</v>
      </c>
      <c r="P10" s="27" t="s">
        <v>96</v>
      </c>
      <c r="Q10" s="27" t="s">
        <v>96</v>
      </c>
      <c r="R10" s="27" t="s">
        <v>96</v>
      </c>
      <c r="S10" s="27" t="s">
        <v>96</v>
      </c>
      <c r="T10" s="27" t="s">
        <v>96</v>
      </c>
      <c r="U10" s="27" t="s">
        <v>96</v>
      </c>
      <c r="V10" s="27" t="s">
        <v>96</v>
      </c>
      <c r="W10" s="27" t="s">
        <v>96</v>
      </c>
      <c r="X10" s="27" t="s">
        <v>96</v>
      </c>
      <c r="Y10" s="26">
        <v>1350</v>
      </c>
    </row>
    <row r="11" spans="1:26" s="12" customFormat="1" ht="60.75" customHeight="1" x14ac:dyDescent="0.25">
      <c r="A11" s="141" t="s">
        <v>651</v>
      </c>
      <c r="B11" s="142" t="s">
        <v>652</v>
      </c>
      <c r="C11" s="142" t="s">
        <v>194</v>
      </c>
      <c r="D11" s="142" t="s">
        <v>645</v>
      </c>
      <c r="E11" s="142" t="s">
        <v>646</v>
      </c>
      <c r="F11" s="26">
        <v>1146.8</v>
      </c>
      <c r="G11" s="27" t="s">
        <v>96</v>
      </c>
      <c r="H11" s="27" t="s">
        <v>96</v>
      </c>
      <c r="I11" s="27" t="s">
        <v>96</v>
      </c>
      <c r="J11" s="27" t="s">
        <v>96</v>
      </c>
      <c r="K11" s="27" t="s">
        <v>96</v>
      </c>
      <c r="L11" s="27" t="s">
        <v>96</v>
      </c>
      <c r="M11" s="27" t="s">
        <v>96</v>
      </c>
      <c r="N11" s="27" t="s">
        <v>96</v>
      </c>
      <c r="O11" s="26">
        <v>984</v>
      </c>
      <c r="P11" s="27" t="s">
        <v>96</v>
      </c>
      <c r="Q11" s="27" t="s">
        <v>96</v>
      </c>
      <c r="R11" s="27" t="s">
        <v>96</v>
      </c>
      <c r="S11" s="27" t="s">
        <v>96</v>
      </c>
      <c r="T11" s="27" t="s">
        <v>96</v>
      </c>
      <c r="U11" s="27" t="s">
        <v>96</v>
      </c>
      <c r="V11" s="27" t="s">
        <v>96</v>
      </c>
      <c r="W11" s="27" t="s">
        <v>96</v>
      </c>
      <c r="X11" s="27" t="s">
        <v>96</v>
      </c>
      <c r="Y11" s="26">
        <v>890</v>
      </c>
    </row>
    <row r="12" spans="1:26" s="12" customFormat="1" ht="60.75" customHeight="1" x14ac:dyDescent="0.25">
      <c r="A12" s="141" t="s">
        <v>653</v>
      </c>
      <c r="B12" s="142" t="s">
        <v>654</v>
      </c>
      <c r="C12" s="142" t="s">
        <v>194</v>
      </c>
      <c r="D12" s="142" t="s">
        <v>655</v>
      </c>
      <c r="E12" s="142" t="s">
        <v>646</v>
      </c>
      <c r="F12" s="52">
        <v>2.91</v>
      </c>
      <c r="G12" s="27" t="s">
        <v>96</v>
      </c>
      <c r="H12" s="27" t="s">
        <v>96</v>
      </c>
      <c r="I12" s="27" t="s">
        <v>96</v>
      </c>
      <c r="J12" s="27" t="s">
        <v>96</v>
      </c>
      <c r="K12" s="27" t="s">
        <v>96</v>
      </c>
      <c r="L12" s="27" t="s">
        <v>96</v>
      </c>
      <c r="M12" s="27" t="s">
        <v>96</v>
      </c>
      <c r="N12" s="27" t="s">
        <v>96</v>
      </c>
      <c r="O12" s="52">
        <v>3.129562594268477</v>
      </c>
      <c r="P12" s="27" t="s">
        <v>96</v>
      </c>
      <c r="Q12" s="27" t="s">
        <v>96</v>
      </c>
      <c r="R12" s="27" t="s">
        <v>96</v>
      </c>
      <c r="S12" s="27" t="s">
        <v>96</v>
      </c>
      <c r="T12" s="27" t="s">
        <v>96</v>
      </c>
      <c r="U12" s="27" t="s">
        <v>96</v>
      </c>
      <c r="V12" s="27" t="s">
        <v>96</v>
      </c>
      <c r="W12" s="27" t="s">
        <v>96</v>
      </c>
      <c r="X12" s="27" t="s">
        <v>96</v>
      </c>
      <c r="Y12" s="52">
        <v>3.5</v>
      </c>
    </row>
    <row r="13" spans="1:26" s="12" customFormat="1" ht="81" customHeight="1" x14ac:dyDescent="0.25">
      <c r="A13" s="140" t="s">
        <v>656</v>
      </c>
      <c r="B13" s="129" t="s">
        <v>1290</v>
      </c>
      <c r="C13" s="29" t="s">
        <v>194</v>
      </c>
      <c r="D13" s="29" t="s">
        <v>158</v>
      </c>
      <c r="E13" s="29" t="s">
        <v>195</v>
      </c>
      <c r="F13" s="38">
        <v>41.843971631205676</v>
      </c>
      <c r="G13" s="40">
        <v>33.333333333333336</v>
      </c>
      <c r="H13" s="40">
        <v>20</v>
      </c>
      <c r="I13" s="40">
        <v>45</v>
      </c>
      <c r="J13" s="40">
        <v>62.5</v>
      </c>
      <c r="K13" s="40">
        <v>48.148148148148145</v>
      </c>
      <c r="L13" s="40">
        <v>27.272727272727273</v>
      </c>
      <c r="M13" s="40">
        <v>55</v>
      </c>
      <c r="N13" s="40">
        <v>57.142857142857146</v>
      </c>
      <c r="O13" s="38">
        <v>43.169398907103826</v>
      </c>
      <c r="P13" s="40">
        <v>40.816326530612244</v>
      </c>
      <c r="Q13" s="40">
        <v>33.333333333333336</v>
      </c>
      <c r="R13" s="40">
        <v>46.153846153846153</v>
      </c>
      <c r="S13" s="31" t="s">
        <v>96</v>
      </c>
      <c r="T13" s="40">
        <v>50</v>
      </c>
      <c r="U13" s="40">
        <v>50</v>
      </c>
      <c r="V13" s="40">
        <v>42.857142857142854</v>
      </c>
      <c r="W13" s="40">
        <v>42.857142857142854</v>
      </c>
      <c r="X13" s="40">
        <v>50</v>
      </c>
      <c r="Y13" s="38">
        <v>52</v>
      </c>
    </row>
    <row r="14" spans="1:26" s="12" customFormat="1" ht="60.75" customHeight="1" x14ac:dyDescent="0.25">
      <c r="A14" s="141" t="s">
        <v>657</v>
      </c>
      <c r="B14" s="129" t="s">
        <v>1291</v>
      </c>
      <c r="C14" s="142" t="s">
        <v>91</v>
      </c>
      <c r="D14" s="142" t="s">
        <v>641</v>
      </c>
      <c r="E14" s="142" t="s">
        <v>658</v>
      </c>
      <c r="F14" s="36">
        <v>70</v>
      </c>
      <c r="G14" s="142" t="s">
        <v>457</v>
      </c>
      <c r="H14" s="142" t="s">
        <v>457</v>
      </c>
      <c r="I14" s="142" t="s">
        <v>457</v>
      </c>
      <c r="J14" s="142" t="s">
        <v>457</v>
      </c>
      <c r="K14" s="142" t="s">
        <v>457</v>
      </c>
      <c r="L14" s="142" t="s">
        <v>457</v>
      </c>
      <c r="M14" s="142" t="s">
        <v>457</v>
      </c>
      <c r="N14" s="142" t="s">
        <v>457</v>
      </c>
      <c r="O14" s="36">
        <v>70</v>
      </c>
      <c r="P14" s="142" t="s">
        <v>457</v>
      </c>
      <c r="Q14" s="142" t="s">
        <v>457</v>
      </c>
      <c r="R14" s="142" t="s">
        <v>457</v>
      </c>
      <c r="S14" s="142" t="s">
        <v>457</v>
      </c>
      <c r="T14" s="142" t="s">
        <v>457</v>
      </c>
      <c r="U14" s="142" t="s">
        <v>457</v>
      </c>
      <c r="V14" s="142" t="s">
        <v>457</v>
      </c>
      <c r="W14" s="142" t="s">
        <v>457</v>
      </c>
      <c r="X14" s="142" t="s">
        <v>457</v>
      </c>
      <c r="Y14" s="26">
        <v>55</v>
      </c>
    </row>
    <row r="15" spans="1:26" s="12" customFormat="1" ht="60.75" customHeight="1" x14ac:dyDescent="0.25">
      <c r="A15" s="141" t="s">
        <v>659</v>
      </c>
      <c r="B15" s="142" t="s">
        <v>660</v>
      </c>
      <c r="C15" s="142" t="s">
        <v>194</v>
      </c>
      <c r="D15" s="142" t="s">
        <v>862</v>
      </c>
      <c r="E15" s="142" t="s">
        <v>93</v>
      </c>
      <c r="F15" s="150">
        <f>F16+F17+F18</f>
        <v>276.5</v>
      </c>
      <c r="G15" s="171">
        <f>G16+G17+G18</f>
        <v>175.7</v>
      </c>
      <c r="H15" s="171">
        <f t="shared" ref="H15:N15" si="0">H16+H17+H18</f>
        <v>12.2</v>
      </c>
      <c r="I15" s="259">
        <f>I16+J16+I17+I18</f>
        <v>22.6</v>
      </c>
      <c r="J15" s="260"/>
      <c r="K15" s="171">
        <f t="shared" si="0"/>
        <v>30.8</v>
      </c>
      <c r="L15" s="171">
        <f t="shared" si="0"/>
        <v>11.3</v>
      </c>
      <c r="M15" s="171">
        <f t="shared" si="0"/>
        <v>13.2</v>
      </c>
      <c r="N15" s="171">
        <f t="shared" si="0"/>
        <v>10.6</v>
      </c>
      <c r="O15" s="150">
        <f>O16+O17+O18</f>
        <v>182.3</v>
      </c>
      <c r="P15" s="171">
        <f>P16+P17+P18</f>
        <v>102.79999999999998</v>
      </c>
      <c r="Q15" s="171">
        <f>Q16+Q17+Q18</f>
        <v>9.9</v>
      </c>
      <c r="R15" s="254">
        <f>R16+T16+S16+R17+R18</f>
        <v>14.2</v>
      </c>
      <c r="S15" s="254"/>
      <c r="T15" s="254"/>
      <c r="U15" s="171">
        <f t="shared" ref="U15:X15" si="1">U16+U17+U18</f>
        <v>24.1</v>
      </c>
      <c r="V15" s="171">
        <f t="shared" si="1"/>
        <v>9.1999999999999993</v>
      </c>
      <c r="W15" s="171">
        <f t="shared" si="1"/>
        <v>13.4</v>
      </c>
      <c r="X15" s="171">
        <f t="shared" si="1"/>
        <v>8.7999999999999989</v>
      </c>
      <c r="Y15" s="150">
        <f>Y16+Y17+Y18</f>
        <v>113.9</v>
      </c>
    </row>
    <row r="16" spans="1:26" s="12" customFormat="1" ht="40.5" customHeight="1" x14ac:dyDescent="0.25">
      <c r="A16" s="141" t="s">
        <v>661</v>
      </c>
      <c r="B16" s="129" t="s">
        <v>1292</v>
      </c>
      <c r="C16" s="142" t="s">
        <v>194</v>
      </c>
      <c r="D16" s="142" t="s">
        <v>862</v>
      </c>
      <c r="E16" s="142" t="s">
        <v>93</v>
      </c>
      <c r="F16" s="150">
        <v>184.9</v>
      </c>
      <c r="G16" s="171">
        <v>151.19999999999999</v>
      </c>
      <c r="H16" s="171">
        <v>4.5999999999999996</v>
      </c>
      <c r="I16" s="171">
        <v>4.7</v>
      </c>
      <c r="J16" s="171">
        <v>0.9</v>
      </c>
      <c r="K16" s="171">
        <v>8.3000000000000007</v>
      </c>
      <c r="L16" s="171">
        <v>4.0999999999999996</v>
      </c>
      <c r="M16" s="171">
        <v>4.8</v>
      </c>
      <c r="N16" s="171">
        <v>6.3</v>
      </c>
      <c r="O16" s="150">
        <v>121.7</v>
      </c>
      <c r="P16" s="172">
        <v>86.6</v>
      </c>
      <c r="Q16" s="172">
        <v>3.8</v>
      </c>
      <c r="R16" s="172">
        <v>3.6</v>
      </c>
      <c r="S16" s="172">
        <v>1.1000000000000001</v>
      </c>
      <c r="T16" s="172">
        <v>0.5</v>
      </c>
      <c r="U16" s="172">
        <v>8.6999999999999993</v>
      </c>
      <c r="V16" s="172">
        <v>4.3</v>
      </c>
      <c r="W16" s="172">
        <v>6.2</v>
      </c>
      <c r="X16" s="172">
        <v>7</v>
      </c>
      <c r="Y16" s="150">
        <v>86.2</v>
      </c>
    </row>
    <row r="17" spans="1:25" s="12" customFormat="1" ht="60.75" customHeight="1" x14ac:dyDescent="0.25">
      <c r="A17" s="141" t="s">
        <v>662</v>
      </c>
      <c r="B17" s="129" t="s">
        <v>1293</v>
      </c>
      <c r="C17" s="142" t="s">
        <v>194</v>
      </c>
      <c r="D17" s="142" t="s">
        <v>862</v>
      </c>
      <c r="E17" s="142" t="s">
        <v>93</v>
      </c>
      <c r="F17" s="150">
        <v>13.4</v>
      </c>
      <c r="G17" s="171">
        <v>5.0999999999999996</v>
      </c>
      <c r="H17" s="171">
        <v>1.7</v>
      </c>
      <c r="I17" s="252">
        <v>1.3</v>
      </c>
      <c r="J17" s="253"/>
      <c r="K17" s="171">
        <v>3.2</v>
      </c>
      <c r="L17" s="171">
        <v>1.3</v>
      </c>
      <c r="M17" s="171">
        <v>0.6</v>
      </c>
      <c r="N17" s="171">
        <v>0.2</v>
      </c>
      <c r="O17" s="150">
        <v>7.4</v>
      </c>
      <c r="P17" s="172">
        <v>2.6</v>
      </c>
      <c r="Q17" s="172">
        <v>1.1000000000000001</v>
      </c>
      <c r="R17" s="261">
        <v>0.7</v>
      </c>
      <c r="S17" s="261"/>
      <c r="T17" s="261"/>
      <c r="U17" s="172">
        <v>1.8</v>
      </c>
      <c r="V17" s="172">
        <v>0.8</v>
      </c>
      <c r="W17" s="171">
        <v>0.3</v>
      </c>
      <c r="X17" s="171">
        <v>0.1</v>
      </c>
      <c r="Y17" s="150">
        <v>3.6</v>
      </c>
    </row>
    <row r="18" spans="1:25" s="12" customFormat="1" ht="40.5" customHeight="1" x14ac:dyDescent="0.25">
      <c r="A18" s="141" t="s">
        <v>663</v>
      </c>
      <c r="B18" s="142" t="s">
        <v>664</v>
      </c>
      <c r="C18" s="142" t="s">
        <v>194</v>
      </c>
      <c r="D18" s="142" t="s">
        <v>862</v>
      </c>
      <c r="E18" s="142" t="s">
        <v>93</v>
      </c>
      <c r="F18" s="150">
        <v>78.2</v>
      </c>
      <c r="G18" s="171">
        <v>19.399999999999999</v>
      </c>
      <c r="H18" s="171">
        <v>5.9</v>
      </c>
      <c r="I18" s="252">
        <v>15.7</v>
      </c>
      <c r="J18" s="253"/>
      <c r="K18" s="171">
        <v>19.3</v>
      </c>
      <c r="L18" s="171">
        <v>5.9</v>
      </c>
      <c r="M18" s="171">
        <v>7.8</v>
      </c>
      <c r="N18" s="171">
        <v>4.0999999999999996</v>
      </c>
      <c r="O18" s="150">
        <v>53.2</v>
      </c>
      <c r="P18" s="172">
        <v>13.6</v>
      </c>
      <c r="Q18" s="172">
        <v>5</v>
      </c>
      <c r="R18" s="254">
        <v>8.3000000000000007</v>
      </c>
      <c r="S18" s="254"/>
      <c r="T18" s="254"/>
      <c r="U18" s="172">
        <v>13.6</v>
      </c>
      <c r="V18" s="172">
        <v>4.0999999999999996</v>
      </c>
      <c r="W18" s="171">
        <v>6.9</v>
      </c>
      <c r="X18" s="171">
        <v>1.7</v>
      </c>
      <c r="Y18" s="150">
        <v>24.1</v>
      </c>
    </row>
    <row r="19" spans="1:25" s="12" customFormat="1" ht="182.25" customHeight="1" x14ac:dyDescent="0.25">
      <c r="A19" s="141" t="s">
        <v>665</v>
      </c>
      <c r="B19" s="129" t="s">
        <v>1294</v>
      </c>
      <c r="C19" s="142" t="s">
        <v>194</v>
      </c>
      <c r="D19" s="142" t="s">
        <v>666</v>
      </c>
      <c r="E19" s="142" t="s">
        <v>195</v>
      </c>
      <c r="F19" s="38">
        <f>(F20+F21+F22+F23)/100</f>
        <v>0.7014962522899606</v>
      </c>
      <c r="G19" s="39">
        <f t="shared" ref="G19:Y19" si="2">(G20+G21+G22+G23)/100</f>
        <v>0.85227895549723909</v>
      </c>
      <c r="H19" s="39">
        <f t="shared" si="2"/>
        <v>0.60672513613690082</v>
      </c>
      <c r="I19" s="39">
        <f t="shared" si="2"/>
        <v>0.61757023784567588</v>
      </c>
      <c r="J19" s="39">
        <f t="shared" si="2"/>
        <v>0.59899971110790118</v>
      </c>
      <c r="K19" s="39">
        <f t="shared" si="2"/>
        <v>0.71946973376869816</v>
      </c>
      <c r="L19" s="39">
        <f t="shared" si="2"/>
        <v>0.50133200133200129</v>
      </c>
      <c r="M19" s="39">
        <f t="shared" si="2"/>
        <v>0.65124174541030089</v>
      </c>
      <c r="N19" s="39">
        <f t="shared" si="2"/>
        <v>0.50299773755656108</v>
      </c>
      <c r="O19" s="38">
        <f t="shared" si="2"/>
        <v>0.79280000000000006</v>
      </c>
      <c r="P19" s="39">
        <f t="shared" si="2"/>
        <v>0.80689999999999995</v>
      </c>
      <c r="Q19" s="39">
        <f t="shared" si="2"/>
        <v>0.62869999999999993</v>
      </c>
      <c r="R19" s="39">
        <f t="shared" si="2"/>
        <v>0.60429999999999995</v>
      </c>
      <c r="S19" s="39">
        <f>(S20+S21+S22+S23)/100</f>
        <v>1.6667000000000001</v>
      </c>
      <c r="T19" s="39">
        <f t="shared" si="2"/>
        <v>0.47769999999999996</v>
      </c>
      <c r="U19" s="39">
        <f t="shared" si="2"/>
        <v>0.94930000000000003</v>
      </c>
      <c r="V19" s="39">
        <f t="shared" si="2"/>
        <v>0.97049999999999992</v>
      </c>
      <c r="W19" s="39">
        <f t="shared" si="2"/>
        <v>0.80349999999999999</v>
      </c>
      <c r="X19" s="39">
        <f t="shared" si="2"/>
        <v>0.83090000000000008</v>
      </c>
      <c r="Y19" s="38">
        <f t="shared" si="2"/>
        <v>0.8194999999999999</v>
      </c>
    </row>
    <row r="20" spans="1:25" s="12" customFormat="1" ht="40.5" customHeight="1" x14ac:dyDescent="0.25">
      <c r="A20" s="141" t="s">
        <v>667</v>
      </c>
      <c r="B20" s="142" t="s">
        <v>668</v>
      </c>
      <c r="C20" s="142" t="s">
        <v>194</v>
      </c>
      <c r="D20" s="142" t="s">
        <v>158</v>
      </c>
      <c r="E20" s="142" t="s">
        <v>195</v>
      </c>
      <c r="F20" s="38">
        <v>3.151862464183381</v>
      </c>
      <c r="G20" s="39">
        <v>2.3809523809523809</v>
      </c>
      <c r="H20" s="39">
        <v>2.2727272727272729</v>
      </c>
      <c r="I20" s="39">
        <v>4.0816326530612246</v>
      </c>
      <c r="J20" s="39">
        <v>8.695652173913043</v>
      </c>
      <c r="K20" s="39">
        <v>1.7857142857142858</v>
      </c>
      <c r="L20" s="39">
        <v>0</v>
      </c>
      <c r="M20" s="39">
        <v>0</v>
      </c>
      <c r="N20" s="39">
        <v>6.25</v>
      </c>
      <c r="O20" s="38">
        <v>3.58</v>
      </c>
      <c r="P20" s="39">
        <v>1.43</v>
      </c>
      <c r="Q20" s="39">
        <v>2.5</v>
      </c>
      <c r="R20" s="39">
        <v>2.17</v>
      </c>
      <c r="S20" s="39">
        <v>0</v>
      </c>
      <c r="T20" s="39">
        <v>3.45</v>
      </c>
      <c r="U20" s="39">
        <v>2</v>
      </c>
      <c r="V20" s="39">
        <v>0</v>
      </c>
      <c r="W20" s="39">
        <v>9.68</v>
      </c>
      <c r="X20" s="39">
        <v>28.57</v>
      </c>
      <c r="Y20" s="38">
        <v>8.92</v>
      </c>
    </row>
    <row r="21" spans="1:25" s="12" customFormat="1" ht="40.5" customHeight="1" x14ac:dyDescent="0.25">
      <c r="A21" s="141" t="s">
        <v>669</v>
      </c>
      <c r="B21" s="142" t="s">
        <v>670</v>
      </c>
      <c r="C21" s="142" t="s">
        <v>194</v>
      </c>
      <c r="D21" s="142" t="s">
        <v>158</v>
      </c>
      <c r="E21" s="142" t="s">
        <v>195</v>
      </c>
      <c r="F21" s="38">
        <v>11.716171617161717</v>
      </c>
      <c r="G21" s="39">
        <v>12.8125</v>
      </c>
      <c r="H21" s="39">
        <v>4.6296296296296298</v>
      </c>
      <c r="I21" s="39">
        <v>15.492957746478874</v>
      </c>
      <c r="J21" s="39">
        <v>14.285714285714286</v>
      </c>
      <c r="K21" s="39">
        <v>13.475177304964539</v>
      </c>
      <c r="L21" s="39">
        <v>15.151515151515152</v>
      </c>
      <c r="M21" s="39">
        <v>7.1428571428571432</v>
      </c>
      <c r="N21" s="39">
        <v>3.9215686274509802</v>
      </c>
      <c r="O21" s="38">
        <v>15.63</v>
      </c>
      <c r="P21" s="39">
        <v>19.329999999999998</v>
      </c>
      <c r="Q21" s="39">
        <v>10.08</v>
      </c>
      <c r="R21" s="39">
        <v>3.36</v>
      </c>
      <c r="S21" s="39">
        <v>100</v>
      </c>
      <c r="T21" s="39">
        <v>5.88</v>
      </c>
      <c r="U21" s="39">
        <v>19.920000000000002</v>
      </c>
      <c r="V21" s="39">
        <v>29.21</v>
      </c>
      <c r="W21" s="39">
        <v>14.29</v>
      </c>
      <c r="X21" s="39">
        <v>7.69</v>
      </c>
      <c r="Y21" s="38">
        <v>16.87</v>
      </c>
    </row>
    <row r="22" spans="1:25" s="12" customFormat="1" ht="60.75" customHeight="1" x14ac:dyDescent="0.25">
      <c r="A22" s="141" t="s">
        <v>671</v>
      </c>
      <c r="B22" s="142" t="s">
        <v>672</v>
      </c>
      <c r="C22" s="142" t="s">
        <v>194</v>
      </c>
      <c r="D22" s="142" t="s">
        <v>158</v>
      </c>
      <c r="E22" s="142" t="s">
        <v>195</v>
      </c>
      <c r="F22" s="38">
        <v>20.988725065047703</v>
      </c>
      <c r="G22" s="39">
        <v>23.880597014925375</v>
      </c>
      <c r="H22" s="39">
        <v>22.689075630252102</v>
      </c>
      <c r="I22" s="39">
        <v>21.951219512195124</v>
      </c>
      <c r="J22" s="39">
        <v>12.5</v>
      </c>
      <c r="K22" s="39">
        <v>22.357723577235774</v>
      </c>
      <c r="L22" s="39">
        <v>11.904761904761905</v>
      </c>
      <c r="M22" s="39">
        <v>21.014492753623188</v>
      </c>
      <c r="N22" s="39">
        <v>13.461538461538462</v>
      </c>
      <c r="O22" s="38">
        <v>22.84</v>
      </c>
      <c r="P22" s="39">
        <v>22.92</v>
      </c>
      <c r="Q22" s="39">
        <v>12.71</v>
      </c>
      <c r="R22" s="39">
        <v>23.73</v>
      </c>
      <c r="S22" s="39">
        <v>0</v>
      </c>
      <c r="T22" s="39">
        <v>12.86</v>
      </c>
      <c r="U22" s="39">
        <v>30.74</v>
      </c>
      <c r="V22" s="39">
        <v>26.58</v>
      </c>
      <c r="W22" s="39">
        <v>18.940000000000001</v>
      </c>
      <c r="X22" s="39">
        <v>26.83</v>
      </c>
      <c r="Y22" s="38">
        <v>33.26</v>
      </c>
    </row>
    <row r="23" spans="1:25" s="12" customFormat="1" ht="60.75" customHeight="1" x14ac:dyDescent="0.25">
      <c r="A23" s="141" t="s">
        <v>673</v>
      </c>
      <c r="B23" s="129" t="s">
        <v>1295</v>
      </c>
      <c r="C23" s="142" t="s">
        <v>194</v>
      </c>
      <c r="D23" s="142" t="s">
        <v>158</v>
      </c>
      <c r="E23" s="142" t="s">
        <v>195</v>
      </c>
      <c r="F23" s="38">
        <v>34.292866082603254</v>
      </c>
      <c r="G23" s="39">
        <v>46.153846153846153</v>
      </c>
      <c r="H23" s="39">
        <v>31.081081081081081</v>
      </c>
      <c r="I23" s="39">
        <v>20.23121387283237</v>
      </c>
      <c r="J23" s="39">
        <v>24.418604651162791</v>
      </c>
      <c r="K23" s="39">
        <v>34.328358208955223</v>
      </c>
      <c r="L23" s="39">
        <v>23.076923076923077</v>
      </c>
      <c r="M23" s="39">
        <v>36.96682464454976</v>
      </c>
      <c r="N23" s="39">
        <v>26.666666666666668</v>
      </c>
      <c r="O23" s="38">
        <v>37.229999999999997</v>
      </c>
      <c r="P23" s="39">
        <v>37.01</v>
      </c>
      <c r="Q23" s="39">
        <v>37.58</v>
      </c>
      <c r="R23" s="39">
        <v>31.17</v>
      </c>
      <c r="S23" s="39">
        <v>66.67</v>
      </c>
      <c r="T23" s="39">
        <v>25.58</v>
      </c>
      <c r="U23" s="39">
        <v>42.27</v>
      </c>
      <c r="V23" s="39">
        <v>41.26</v>
      </c>
      <c r="W23" s="39">
        <v>37.44</v>
      </c>
      <c r="X23" s="39">
        <v>20</v>
      </c>
      <c r="Y23" s="38">
        <v>22.9</v>
      </c>
    </row>
    <row r="24" spans="1:25" s="12" customFormat="1" ht="81" customHeight="1" x14ac:dyDescent="0.25">
      <c r="A24" s="141" t="s">
        <v>674</v>
      </c>
      <c r="B24" s="129" t="s">
        <v>1296</v>
      </c>
      <c r="C24" s="29" t="s">
        <v>91</v>
      </c>
      <c r="D24" s="142" t="s">
        <v>158</v>
      </c>
      <c r="E24" s="142" t="s">
        <v>195</v>
      </c>
      <c r="F24" s="38">
        <v>2.9375</v>
      </c>
      <c r="G24" s="39">
        <v>2.7149321266968327</v>
      </c>
      <c r="H24" s="39">
        <v>0.67567567567567566</v>
      </c>
      <c r="I24" s="39">
        <v>3.4285714285714284</v>
      </c>
      <c r="J24" s="39">
        <v>0</v>
      </c>
      <c r="K24" s="39">
        <v>3.8805970149253732</v>
      </c>
      <c r="L24" s="39">
        <v>4.1958041958041958</v>
      </c>
      <c r="M24" s="39">
        <v>4.2654028436018958</v>
      </c>
      <c r="N24" s="39">
        <v>0</v>
      </c>
      <c r="O24" s="38">
        <v>3.9647577092511015</v>
      </c>
      <c r="P24" s="39">
        <v>1.1312217194570136</v>
      </c>
      <c r="Q24" s="39">
        <v>9.3959731543624159</v>
      </c>
      <c r="R24" s="39">
        <v>1.2987012987012987</v>
      </c>
      <c r="S24" s="39">
        <v>0</v>
      </c>
      <c r="T24" s="39">
        <v>8.1395348837209305</v>
      </c>
      <c r="U24" s="39">
        <v>2.21</v>
      </c>
      <c r="V24" s="39">
        <v>6.29</v>
      </c>
      <c r="W24" s="39">
        <v>8.5308056872037916</v>
      </c>
      <c r="X24" s="39">
        <v>1.6666666666666667</v>
      </c>
      <c r="Y24" s="38">
        <v>11.94</v>
      </c>
    </row>
    <row r="25" spans="1:25" s="12" customFormat="1" ht="20.25" customHeight="1" x14ac:dyDescent="0.25">
      <c r="A25" s="141" t="s">
        <v>675</v>
      </c>
      <c r="B25" s="142" t="s">
        <v>676</v>
      </c>
      <c r="C25" s="29" t="s">
        <v>91</v>
      </c>
      <c r="D25" s="142" t="s">
        <v>158</v>
      </c>
      <c r="E25" s="142" t="s">
        <v>195</v>
      </c>
      <c r="F25" s="48">
        <v>8.125</v>
      </c>
      <c r="G25" s="51">
        <v>5.2036199095022626</v>
      </c>
      <c r="H25" s="51">
        <v>8.1081081081081088</v>
      </c>
      <c r="I25" s="51">
        <v>9.7142857142857135</v>
      </c>
      <c r="J25" s="51">
        <v>3.4883720930232558</v>
      </c>
      <c r="K25" s="51">
        <v>9.8507462686567155</v>
      </c>
      <c r="L25" s="51">
        <v>11.888111888111888</v>
      </c>
      <c r="M25" s="51">
        <v>9.9526066350710902</v>
      </c>
      <c r="N25" s="51">
        <v>6.666666666666667</v>
      </c>
      <c r="O25" s="48">
        <v>11.013215859030836</v>
      </c>
      <c r="P25" s="51">
        <v>10.407239819004525</v>
      </c>
      <c r="Q25" s="51">
        <v>14.765100671140939</v>
      </c>
      <c r="R25" s="51">
        <v>9.0909090909090917</v>
      </c>
      <c r="S25" s="51">
        <v>11.111111111111111</v>
      </c>
      <c r="T25" s="51">
        <v>15.116279069767442</v>
      </c>
      <c r="U25" s="51">
        <v>7.57</v>
      </c>
      <c r="V25" s="51">
        <v>11.19</v>
      </c>
      <c r="W25" s="51">
        <v>16.113744075829384</v>
      </c>
      <c r="X25" s="51">
        <v>5</v>
      </c>
      <c r="Y25" s="48">
        <v>24.06</v>
      </c>
    </row>
    <row r="26" spans="1:25" s="13" customFormat="1" ht="20.25" customHeight="1" x14ac:dyDescent="0.25">
      <c r="A26" s="140" t="s">
        <v>677</v>
      </c>
      <c r="B26" s="55" t="s">
        <v>678</v>
      </c>
      <c r="C26" s="29" t="s">
        <v>91</v>
      </c>
      <c r="D26" s="29" t="s">
        <v>158</v>
      </c>
      <c r="E26" s="29" t="s">
        <v>195</v>
      </c>
      <c r="F26" s="48">
        <v>2.125</v>
      </c>
      <c r="G26" s="123">
        <v>1.8099547511312217</v>
      </c>
      <c r="H26" s="123">
        <v>0.67567567567567566</v>
      </c>
      <c r="I26" s="123">
        <v>2.8571428571428572</v>
      </c>
      <c r="J26" s="123">
        <v>0</v>
      </c>
      <c r="K26" s="123">
        <v>1.1940298507462686</v>
      </c>
      <c r="L26" s="123">
        <v>4.895104895104895</v>
      </c>
      <c r="M26" s="123">
        <v>3.3175355450236967</v>
      </c>
      <c r="N26" s="123">
        <v>3.3333333333333335</v>
      </c>
      <c r="O26" s="48">
        <v>3.3354310887350533</v>
      </c>
      <c r="P26" s="123">
        <v>2.9411764705882355</v>
      </c>
      <c r="Q26" s="123">
        <v>2.0134228187919465</v>
      </c>
      <c r="R26" s="123">
        <v>3.2467532467532467</v>
      </c>
      <c r="S26" s="123">
        <v>7.4074074074074074</v>
      </c>
      <c r="T26" s="123">
        <v>5.8139534883720927</v>
      </c>
      <c r="U26" s="123">
        <v>1.2618296529968454</v>
      </c>
      <c r="V26" s="123">
        <v>4.1958041958041958</v>
      </c>
      <c r="W26" s="123">
        <v>7.109004739336493</v>
      </c>
      <c r="X26" s="123">
        <v>0</v>
      </c>
      <c r="Y26" s="130">
        <v>6.64160401002506</v>
      </c>
    </row>
    <row r="27" spans="1:25" s="13" customFormat="1" ht="20.25" customHeight="1" x14ac:dyDescent="0.25">
      <c r="A27" s="140" t="s">
        <v>679</v>
      </c>
      <c r="B27" s="55" t="s">
        <v>680</v>
      </c>
      <c r="C27" s="29" t="s">
        <v>91</v>
      </c>
      <c r="D27" s="29" t="s">
        <v>158</v>
      </c>
      <c r="E27" s="29" t="s">
        <v>195</v>
      </c>
      <c r="F27" s="48">
        <v>6</v>
      </c>
      <c r="G27" s="123">
        <v>3.3936651583710407</v>
      </c>
      <c r="H27" s="123">
        <v>7.4324324324324325</v>
      </c>
      <c r="I27" s="123">
        <v>6.8571428571428568</v>
      </c>
      <c r="J27" s="123">
        <v>3.4883720930232558</v>
      </c>
      <c r="K27" s="123">
        <v>8.656716417910447</v>
      </c>
      <c r="L27" s="123">
        <v>6.9930069930069934</v>
      </c>
      <c r="M27" s="123">
        <v>6.6350710900473935</v>
      </c>
      <c r="N27" s="123">
        <v>3.3333333333333335</v>
      </c>
      <c r="O27" s="48">
        <v>7.6777847702957835</v>
      </c>
      <c r="P27" s="123">
        <v>7.4660633484162897</v>
      </c>
      <c r="Q27" s="123">
        <v>12.751677852348994</v>
      </c>
      <c r="R27" s="123">
        <v>5.8441558441558445</v>
      </c>
      <c r="S27" s="123">
        <v>3.7037037037037037</v>
      </c>
      <c r="T27" s="123">
        <v>9.3023255813953494</v>
      </c>
      <c r="U27" s="123">
        <v>6.309148264984227</v>
      </c>
      <c r="V27" s="123">
        <v>6.9930069930069934</v>
      </c>
      <c r="W27" s="123">
        <v>9.0047393364928912</v>
      </c>
      <c r="X27" s="123">
        <v>5</v>
      </c>
      <c r="Y27" s="130">
        <v>17.4185463659148</v>
      </c>
    </row>
    <row r="28" spans="1:25" s="13" customFormat="1" ht="20.25" customHeight="1" x14ac:dyDescent="0.25">
      <c r="A28" s="140" t="s">
        <v>681</v>
      </c>
      <c r="B28" s="55" t="s">
        <v>682</v>
      </c>
      <c r="C28" s="29" t="s">
        <v>91</v>
      </c>
      <c r="D28" s="29" t="s">
        <v>158</v>
      </c>
      <c r="E28" s="29" t="s">
        <v>195</v>
      </c>
      <c r="F28" s="48">
        <v>56.8125</v>
      </c>
      <c r="G28" s="123">
        <v>61.53846153846154</v>
      </c>
      <c r="H28" s="123">
        <v>55.405405405405403</v>
      </c>
      <c r="I28" s="123">
        <v>56.571428571428569</v>
      </c>
      <c r="J28" s="123">
        <v>33.720930232558139</v>
      </c>
      <c r="K28" s="123">
        <v>51.343283582089555</v>
      </c>
      <c r="L28" s="123">
        <v>60.13986013986014</v>
      </c>
      <c r="M28" s="123">
        <v>62.085308056872037</v>
      </c>
      <c r="N28" s="123">
        <v>63.333333333333336</v>
      </c>
      <c r="O28" s="48">
        <v>59.786028949024541</v>
      </c>
      <c r="P28" s="123">
        <v>61.312217194570138</v>
      </c>
      <c r="Q28" s="123">
        <v>59.060402684563755</v>
      </c>
      <c r="R28" s="123">
        <v>57.79220779220779</v>
      </c>
      <c r="S28" s="123">
        <v>77.777777777777771</v>
      </c>
      <c r="T28" s="123">
        <v>54.651162790697676</v>
      </c>
      <c r="U28" s="123">
        <v>58.044164037854891</v>
      </c>
      <c r="V28" s="123">
        <v>57.34265734265734</v>
      </c>
      <c r="W28" s="123">
        <v>56.872037914691944</v>
      </c>
      <c r="X28" s="123">
        <v>80</v>
      </c>
      <c r="Y28" s="130">
        <v>48.621553884711801</v>
      </c>
    </row>
    <row r="29" spans="1:25" s="13" customFormat="1" ht="20.25" customHeight="1" x14ac:dyDescent="0.25">
      <c r="A29" s="140" t="s">
        <v>683</v>
      </c>
      <c r="B29" s="55" t="s">
        <v>684</v>
      </c>
      <c r="C29" s="29" t="s">
        <v>91</v>
      </c>
      <c r="D29" s="29" t="s">
        <v>158</v>
      </c>
      <c r="E29" s="29" t="s">
        <v>195</v>
      </c>
      <c r="F29" s="48">
        <v>26.3125</v>
      </c>
      <c r="G29" s="123">
        <v>27.601809954751133</v>
      </c>
      <c r="H29" s="123">
        <v>22.972972972972972</v>
      </c>
      <c r="I29" s="123">
        <v>29.142857142857142</v>
      </c>
      <c r="J29" s="123">
        <v>30.232558139534884</v>
      </c>
      <c r="K29" s="123">
        <v>32.835820895522389</v>
      </c>
      <c r="L29" s="123">
        <v>17.482517482517483</v>
      </c>
      <c r="M29" s="123">
        <v>18.957345971563981</v>
      </c>
      <c r="N29" s="123">
        <v>21.666666666666668</v>
      </c>
      <c r="O29" s="48">
        <v>21.774701069855254</v>
      </c>
      <c r="P29" s="123">
        <v>24.20814479638009</v>
      </c>
      <c r="Q29" s="123">
        <v>16.778523489932887</v>
      </c>
      <c r="R29" s="123">
        <v>26.623376623376622</v>
      </c>
      <c r="S29" s="123">
        <v>3.7037037037037037</v>
      </c>
      <c r="T29" s="123">
        <v>20.930232558139537</v>
      </c>
      <c r="U29" s="123">
        <v>23.65930599369085</v>
      </c>
      <c r="V29" s="123">
        <v>23.776223776223777</v>
      </c>
      <c r="W29" s="123">
        <v>18.009478672985782</v>
      </c>
      <c r="X29" s="123">
        <v>11.666666666666666</v>
      </c>
      <c r="Y29" s="130">
        <v>19.172932330827098</v>
      </c>
    </row>
    <row r="30" spans="1:25" s="13" customFormat="1" ht="20.25" customHeight="1" x14ac:dyDescent="0.25">
      <c r="A30" s="140" t="s">
        <v>685</v>
      </c>
      <c r="B30" s="55" t="s">
        <v>686</v>
      </c>
      <c r="C30" s="29" t="s">
        <v>91</v>
      </c>
      <c r="D30" s="29" t="s">
        <v>158</v>
      </c>
      <c r="E30" s="29" t="s">
        <v>195</v>
      </c>
      <c r="F30" s="48">
        <v>8.75</v>
      </c>
      <c r="G30" s="123">
        <v>5.6561085972850682</v>
      </c>
      <c r="H30" s="123">
        <v>13.513513513513514</v>
      </c>
      <c r="I30" s="123">
        <v>4.5714285714285712</v>
      </c>
      <c r="J30" s="123">
        <v>32.558139534883722</v>
      </c>
      <c r="K30" s="123">
        <v>5.9701492537313436</v>
      </c>
      <c r="L30" s="123">
        <v>10.48951048951049</v>
      </c>
      <c r="M30" s="123">
        <v>9.0047393364928912</v>
      </c>
      <c r="N30" s="123">
        <v>8.3333333333333339</v>
      </c>
      <c r="O30" s="48">
        <v>7.4260541220893641</v>
      </c>
      <c r="P30" s="123">
        <v>4.0723981900452486</v>
      </c>
      <c r="Q30" s="123">
        <v>9.3959731543624159</v>
      </c>
      <c r="R30" s="123">
        <v>6.4935064935064934</v>
      </c>
      <c r="S30" s="123">
        <v>7.4074074074074074</v>
      </c>
      <c r="T30" s="123">
        <v>9.3023255813953494</v>
      </c>
      <c r="U30" s="123">
        <v>10.725552050473187</v>
      </c>
      <c r="V30" s="123">
        <v>7.6923076923076925</v>
      </c>
      <c r="W30" s="123">
        <v>9.0047393364928912</v>
      </c>
      <c r="X30" s="123">
        <v>3.3333333333333335</v>
      </c>
      <c r="Y30" s="130">
        <v>8.1453634085213</v>
      </c>
    </row>
    <row r="31" spans="1:25" s="13" customFormat="1" ht="20.25" customHeight="1" x14ac:dyDescent="0.25">
      <c r="A31" s="140" t="s">
        <v>687</v>
      </c>
      <c r="B31" s="29" t="s">
        <v>16</v>
      </c>
      <c r="C31" s="29" t="s">
        <v>91</v>
      </c>
      <c r="D31" s="29" t="s">
        <v>158</v>
      </c>
      <c r="E31" s="29" t="s">
        <v>195</v>
      </c>
      <c r="F31" s="48">
        <v>35.8125</v>
      </c>
      <c r="G31" s="123">
        <v>31.221719457013574</v>
      </c>
      <c r="H31" s="123">
        <v>35.810810810810814</v>
      </c>
      <c r="I31" s="123">
        <v>29.714285714285715</v>
      </c>
      <c r="J31" s="123">
        <v>3.4883720930232558</v>
      </c>
      <c r="K31" s="123">
        <v>46.567164179104481</v>
      </c>
      <c r="L31" s="123">
        <v>41.95804195804196</v>
      </c>
      <c r="M31" s="123">
        <v>47.867298578199055</v>
      </c>
      <c r="N31" s="123">
        <v>16.666666666666668</v>
      </c>
      <c r="O31" s="48">
        <v>27.564505978602895</v>
      </c>
      <c r="P31" s="123">
        <v>18.325791855203619</v>
      </c>
      <c r="Q31" s="123">
        <v>48.993288590604024</v>
      </c>
      <c r="R31" s="123">
        <v>22.727272727272727</v>
      </c>
      <c r="S31" s="123">
        <v>25.925925925925927</v>
      </c>
      <c r="T31" s="123">
        <v>43.02325581395349</v>
      </c>
      <c r="U31" s="123">
        <v>15.77</v>
      </c>
      <c r="V31" s="123">
        <v>47.55</v>
      </c>
      <c r="W31" s="123">
        <v>34.123222748815166</v>
      </c>
      <c r="X31" s="123">
        <v>25</v>
      </c>
      <c r="Y31" s="48">
        <v>40.380000000000003</v>
      </c>
    </row>
    <row r="32" spans="1:25" s="13" customFormat="1" ht="20.25" customHeight="1" x14ac:dyDescent="0.25">
      <c r="A32" s="140" t="s">
        <v>677</v>
      </c>
      <c r="B32" s="55" t="s">
        <v>678</v>
      </c>
      <c r="C32" s="29" t="s">
        <v>91</v>
      </c>
      <c r="D32" s="29" t="s">
        <v>158</v>
      </c>
      <c r="E32" s="29" t="s">
        <v>195</v>
      </c>
      <c r="F32" s="48">
        <v>21.625</v>
      </c>
      <c r="G32" s="123">
        <v>19.23076923076923</v>
      </c>
      <c r="H32" s="123">
        <v>18.918918918918919</v>
      </c>
      <c r="I32" s="123">
        <v>17.714285714285715</v>
      </c>
      <c r="J32" s="123">
        <v>0</v>
      </c>
      <c r="K32" s="123">
        <v>25.074626865671643</v>
      </c>
      <c r="L32" s="123">
        <v>25.874125874125873</v>
      </c>
      <c r="M32" s="123">
        <v>34.597156398104268</v>
      </c>
      <c r="N32" s="123">
        <v>13.333333333333334</v>
      </c>
      <c r="O32" s="48">
        <v>16.551290119572059</v>
      </c>
      <c r="P32" s="123">
        <v>11.764705882352942</v>
      </c>
      <c r="Q32" s="123">
        <v>25.503355704697988</v>
      </c>
      <c r="R32" s="123">
        <v>16.233766233766232</v>
      </c>
      <c r="S32" s="123">
        <v>18.518518518518519</v>
      </c>
      <c r="T32" s="123">
        <v>26.744186046511629</v>
      </c>
      <c r="U32" s="123">
        <v>10.094637223974763</v>
      </c>
      <c r="V32" s="123">
        <v>31.46853146853147</v>
      </c>
      <c r="W32" s="123">
        <v>18.48341232227488</v>
      </c>
      <c r="X32" s="123">
        <v>6.666666666666667</v>
      </c>
      <c r="Y32" s="130">
        <v>23.5625</v>
      </c>
    </row>
    <row r="33" spans="1:25" s="13" customFormat="1" ht="20.25" customHeight="1" x14ac:dyDescent="0.25">
      <c r="A33" s="140" t="s">
        <v>688</v>
      </c>
      <c r="B33" s="55" t="s">
        <v>680</v>
      </c>
      <c r="C33" s="29" t="s">
        <v>91</v>
      </c>
      <c r="D33" s="29" t="s">
        <v>158</v>
      </c>
      <c r="E33" s="29" t="s">
        <v>195</v>
      </c>
      <c r="F33" s="48">
        <v>14.1875</v>
      </c>
      <c r="G33" s="123">
        <v>11.990950226244344</v>
      </c>
      <c r="H33" s="123">
        <v>16.891891891891891</v>
      </c>
      <c r="I33" s="123">
        <v>12</v>
      </c>
      <c r="J33" s="123">
        <v>3.4883720930232558</v>
      </c>
      <c r="K33" s="123">
        <v>21.492537313432837</v>
      </c>
      <c r="L33" s="123">
        <v>16.083916083916083</v>
      </c>
      <c r="M33" s="123">
        <v>13.270142180094787</v>
      </c>
      <c r="N33" s="123">
        <v>3.3333333333333335</v>
      </c>
      <c r="O33" s="48">
        <v>11.013215859030836</v>
      </c>
      <c r="P33" s="123">
        <v>6.5610859728506785</v>
      </c>
      <c r="Q33" s="123">
        <v>23.48993288590604</v>
      </c>
      <c r="R33" s="123">
        <v>6.4935064935064934</v>
      </c>
      <c r="S33" s="123">
        <v>7.4074074074074074</v>
      </c>
      <c r="T33" s="123">
        <v>16.279069767441861</v>
      </c>
      <c r="U33" s="123">
        <v>5.6782334384858046</v>
      </c>
      <c r="V33" s="123">
        <v>16.083916083916083</v>
      </c>
      <c r="W33" s="123">
        <v>15.639810426540285</v>
      </c>
      <c r="X33" s="123">
        <v>18.333333333333332</v>
      </c>
      <c r="Y33" s="130">
        <v>16.8125</v>
      </c>
    </row>
    <row r="34" spans="1:25" s="13" customFormat="1" ht="20.25" customHeight="1" x14ac:dyDescent="0.25">
      <c r="A34" s="140" t="s">
        <v>689</v>
      </c>
      <c r="B34" s="55" t="s">
        <v>682</v>
      </c>
      <c r="C34" s="29" t="s">
        <v>91</v>
      </c>
      <c r="D34" s="29" t="s">
        <v>158</v>
      </c>
      <c r="E34" s="29" t="s">
        <v>195</v>
      </c>
      <c r="F34" s="48">
        <v>8.6875</v>
      </c>
      <c r="G34" s="123">
        <v>6.3348416289592757</v>
      </c>
      <c r="H34" s="123">
        <v>4.0540540540540544</v>
      </c>
      <c r="I34" s="123">
        <v>8.5714285714285712</v>
      </c>
      <c r="J34" s="123">
        <v>26.744186046511629</v>
      </c>
      <c r="K34" s="123">
        <v>9.8507462686567155</v>
      </c>
      <c r="L34" s="123">
        <v>2.0979020979020979</v>
      </c>
      <c r="M34" s="123">
        <v>10.900473933649289</v>
      </c>
      <c r="N34" s="123">
        <v>13.333333333333334</v>
      </c>
      <c r="O34" s="48">
        <v>6.3561988672120835</v>
      </c>
      <c r="P34" s="123">
        <v>7.2398190045248869</v>
      </c>
      <c r="Q34" s="123">
        <v>2.0134228187919465</v>
      </c>
      <c r="R34" s="123">
        <v>5.1948051948051948</v>
      </c>
      <c r="S34" s="123">
        <v>3.7037037037037037</v>
      </c>
      <c r="T34" s="123">
        <v>2.3255813953488373</v>
      </c>
      <c r="U34" s="123">
        <v>7.8864353312302837</v>
      </c>
      <c r="V34" s="123">
        <v>4.1958041958041958</v>
      </c>
      <c r="W34" s="123">
        <v>9.9526066350710902</v>
      </c>
      <c r="X34" s="123">
        <v>5</v>
      </c>
      <c r="Y34" s="130">
        <v>6.0625</v>
      </c>
    </row>
    <row r="35" spans="1:25" s="13" customFormat="1" ht="20.25" customHeight="1" x14ac:dyDescent="0.25">
      <c r="A35" s="140" t="s">
        <v>690</v>
      </c>
      <c r="B35" s="55" t="s">
        <v>684</v>
      </c>
      <c r="C35" s="29" t="s">
        <v>91</v>
      </c>
      <c r="D35" s="29" t="s">
        <v>158</v>
      </c>
      <c r="E35" s="29" t="s">
        <v>195</v>
      </c>
      <c r="F35" s="48">
        <v>3.1875</v>
      </c>
      <c r="G35" s="123">
        <v>0.90497737556561086</v>
      </c>
      <c r="H35" s="123">
        <v>0.67567567567567566</v>
      </c>
      <c r="I35" s="123">
        <v>4.5714285714285712</v>
      </c>
      <c r="J35" s="123">
        <v>25.581395348837209</v>
      </c>
      <c r="K35" s="123">
        <v>1.1940298507462686</v>
      </c>
      <c r="L35" s="123">
        <v>0.69930069930069927</v>
      </c>
      <c r="M35" s="123">
        <v>1.8957345971563981</v>
      </c>
      <c r="N35" s="123">
        <v>11.666666666666666</v>
      </c>
      <c r="O35" s="48">
        <v>1.7621145374449338</v>
      </c>
      <c r="P35" s="123">
        <v>1.5837104072398189</v>
      </c>
      <c r="Q35" s="123">
        <v>0</v>
      </c>
      <c r="R35" s="123">
        <v>0.64935064935064934</v>
      </c>
      <c r="S35" s="123">
        <v>7.4074074074074074</v>
      </c>
      <c r="T35" s="123">
        <v>1.1627906976744187</v>
      </c>
      <c r="U35" s="123">
        <v>3.4700315457413251</v>
      </c>
      <c r="V35" s="123">
        <v>1.3986013986013985</v>
      </c>
      <c r="W35" s="123">
        <v>1.8957345971563981</v>
      </c>
      <c r="X35" s="123">
        <v>0</v>
      </c>
      <c r="Y35" s="130">
        <v>3.6875</v>
      </c>
    </row>
    <row r="36" spans="1:25" s="13" customFormat="1" ht="20.25" customHeight="1" x14ac:dyDescent="0.25">
      <c r="A36" s="140" t="s">
        <v>691</v>
      </c>
      <c r="B36" s="55" t="s">
        <v>686</v>
      </c>
      <c r="C36" s="29" t="s">
        <v>91</v>
      </c>
      <c r="D36" s="29" t="s">
        <v>158</v>
      </c>
      <c r="E36" s="29" t="s">
        <v>195</v>
      </c>
      <c r="F36" s="48">
        <v>52.3125</v>
      </c>
      <c r="G36" s="123">
        <v>61.53846153846154</v>
      </c>
      <c r="H36" s="123">
        <v>59.45945945945946</v>
      </c>
      <c r="I36" s="123">
        <v>57.142857142857146</v>
      </c>
      <c r="J36" s="123">
        <v>44.186046511627907</v>
      </c>
      <c r="K36" s="123">
        <v>42.388059701492537</v>
      </c>
      <c r="L36" s="123">
        <v>55.244755244755247</v>
      </c>
      <c r="M36" s="123">
        <v>39.33649289099526</v>
      </c>
      <c r="N36" s="123">
        <v>58.333333333333336</v>
      </c>
      <c r="O36" s="48">
        <v>64.317180616740089</v>
      </c>
      <c r="P36" s="123">
        <v>72.850678733031671</v>
      </c>
      <c r="Q36" s="123">
        <v>48.993288590604024</v>
      </c>
      <c r="R36" s="123">
        <v>71.428571428571431</v>
      </c>
      <c r="S36" s="123">
        <v>62.962962962962962</v>
      </c>
      <c r="T36" s="123">
        <v>53.488372093023258</v>
      </c>
      <c r="U36" s="123">
        <v>72.870662460567829</v>
      </c>
      <c r="V36" s="123">
        <v>46.853146853146853</v>
      </c>
      <c r="W36" s="123">
        <v>54.028436018957343</v>
      </c>
      <c r="X36" s="123">
        <v>70</v>
      </c>
      <c r="Y36" s="130">
        <v>49.875</v>
      </c>
    </row>
    <row r="37" spans="1:25" s="13" customFormat="1" ht="20.25" customHeight="1" x14ac:dyDescent="0.25">
      <c r="A37" s="140" t="s">
        <v>692</v>
      </c>
      <c r="B37" s="29" t="s">
        <v>458</v>
      </c>
      <c r="C37" s="29" t="s">
        <v>91</v>
      </c>
      <c r="D37" s="29" t="s">
        <v>158</v>
      </c>
      <c r="E37" s="29" t="s">
        <v>195</v>
      </c>
      <c r="F37" s="48">
        <v>17.875</v>
      </c>
      <c r="G37" s="123">
        <v>15.837104072398191</v>
      </c>
      <c r="H37" s="123">
        <v>9.4594594594594597</v>
      </c>
      <c r="I37" s="123">
        <v>16.571428571428573</v>
      </c>
      <c r="J37" s="123">
        <v>2.3255813953488373</v>
      </c>
      <c r="K37" s="123">
        <v>28.35820895522388</v>
      </c>
      <c r="L37" s="123">
        <v>18.88111888111888</v>
      </c>
      <c r="M37" s="123">
        <v>22.748815165876778</v>
      </c>
      <c r="N37" s="123">
        <v>1.6666666666666667</v>
      </c>
      <c r="O37" s="48">
        <v>20.893643801132789</v>
      </c>
      <c r="P37" s="123">
        <v>11.538461538461538</v>
      </c>
      <c r="Q37" s="123">
        <v>40.939597315436245</v>
      </c>
      <c r="R37" s="123">
        <v>11.038961038961039</v>
      </c>
      <c r="S37" s="123">
        <v>22.222222222222221</v>
      </c>
      <c r="T37" s="123">
        <v>36.046511627906973</v>
      </c>
      <c r="U37" s="123">
        <v>12.93</v>
      </c>
      <c r="V37" s="123">
        <v>36.36</v>
      </c>
      <c r="W37" s="123">
        <v>28.90995260663507</v>
      </c>
      <c r="X37" s="123">
        <v>20</v>
      </c>
      <c r="Y37" s="48">
        <v>34.380000000000003</v>
      </c>
    </row>
    <row r="38" spans="1:25" s="13" customFormat="1" ht="20.25" customHeight="1" x14ac:dyDescent="0.25">
      <c r="A38" s="140" t="s">
        <v>693</v>
      </c>
      <c r="B38" s="55" t="s">
        <v>678</v>
      </c>
      <c r="C38" s="29" t="s">
        <v>91</v>
      </c>
      <c r="D38" s="29" t="s">
        <v>158</v>
      </c>
      <c r="E38" s="29" t="s">
        <v>195</v>
      </c>
      <c r="F38" s="48">
        <v>8.9375</v>
      </c>
      <c r="G38" s="123">
        <v>7.2398190045248869</v>
      </c>
      <c r="H38" s="123">
        <v>6.756756756756757</v>
      </c>
      <c r="I38" s="123">
        <v>5.7142857142857144</v>
      </c>
      <c r="J38" s="123">
        <v>0</v>
      </c>
      <c r="K38" s="123">
        <v>14.029850746268657</v>
      </c>
      <c r="L38" s="123">
        <v>9.0909090909090917</v>
      </c>
      <c r="M38" s="123">
        <v>14.218009478672986</v>
      </c>
      <c r="N38" s="123">
        <v>1.6666666666666667</v>
      </c>
      <c r="O38" s="48">
        <v>11.768407803650094</v>
      </c>
      <c r="P38" s="123">
        <v>6.3348416289592757</v>
      </c>
      <c r="Q38" s="123">
        <v>20.80536912751678</v>
      </c>
      <c r="R38" s="123">
        <v>9.0909090909090917</v>
      </c>
      <c r="S38" s="123">
        <v>14.814814814814815</v>
      </c>
      <c r="T38" s="123">
        <v>22.093023255813954</v>
      </c>
      <c r="U38" s="123">
        <v>7.8864353312302837</v>
      </c>
      <c r="V38" s="123">
        <v>22.377622377622377</v>
      </c>
      <c r="W38" s="123">
        <v>15.165876777251185</v>
      </c>
      <c r="X38" s="123">
        <v>3.3333333333333335</v>
      </c>
      <c r="Y38" s="130">
        <v>18.1875</v>
      </c>
    </row>
    <row r="39" spans="1:25" s="13" customFormat="1" ht="20.25" customHeight="1" x14ac:dyDescent="0.25">
      <c r="A39" s="140" t="s">
        <v>694</v>
      </c>
      <c r="B39" s="55" t="s">
        <v>680</v>
      </c>
      <c r="C39" s="29" t="s">
        <v>91</v>
      </c>
      <c r="D39" s="29" t="s">
        <v>158</v>
      </c>
      <c r="E39" s="29" t="s">
        <v>195</v>
      </c>
      <c r="F39" s="48">
        <v>8.9375</v>
      </c>
      <c r="G39" s="123">
        <v>8.5972850678733028</v>
      </c>
      <c r="H39" s="123">
        <v>2.7027027027027026</v>
      </c>
      <c r="I39" s="123">
        <v>10.857142857142858</v>
      </c>
      <c r="J39" s="123">
        <v>2.3255813953488373</v>
      </c>
      <c r="K39" s="123">
        <v>14.328358208955224</v>
      </c>
      <c r="L39" s="123">
        <v>9.79020979020979</v>
      </c>
      <c r="M39" s="123">
        <v>8.5308056872037916</v>
      </c>
      <c r="N39" s="123">
        <v>0</v>
      </c>
      <c r="O39" s="48">
        <v>9.1252359974826938</v>
      </c>
      <c r="P39" s="123">
        <v>5.2036199095022626</v>
      </c>
      <c r="Q39" s="123">
        <v>20.134228187919462</v>
      </c>
      <c r="R39" s="123">
        <v>1.948051948051948</v>
      </c>
      <c r="S39" s="123">
        <v>7.4074074074074074</v>
      </c>
      <c r="T39" s="123">
        <v>13.953488372093023</v>
      </c>
      <c r="U39" s="123">
        <v>5.0473186119873814</v>
      </c>
      <c r="V39" s="123">
        <v>13.986013986013987</v>
      </c>
      <c r="W39" s="123">
        <v>13.744075829383887</v>
      </c>
      <c r="X39" s="123">
        <v>16.666666666666668</v>
      </c>
      <c r="Y39" s="130">
        <v>16.1875</v>
      </c>
    </row>
    <row r="40" spans="1:25" s="13" customFormat="1" ht="20.25" customHeight="1" x14ac:dyDescent="0.25">
      <c r="A40" s="140" t="s">
        <v>695</v>
      </c>
      <c r="B40" s="55" t="s">
        <v>682</v>
      </c>
      <c r="C40" s="29" t="s">
        <v>91</v>
      </c>
      <c r="D40" s="29" t="s">
        <v>158</v>
      </c>
      <c r="E40" s="29" t="s">
        <v>195</v>
      </c>
      <c r="F40" s="48">
        <v>7.3125</v>
      </c>
      <c r="G40" s="123">
        <v>4.5248868778280542</v>
      </c>
      <c r="H40" s="123">
        <v>4.0540540540540544</v>
      </c>
      <c r="I40" s="123">
        <v>10.285714285714286</v>
      </c>
      <c r="J40" s="123">
        <v>25.581395348837209</v>
      </c>
      <c r="K40" s="123">
        <v>8.9552238805970141</v>
      </c>
      <c r="L40" s="123">
        <v>0.69930069930069927</v>
      </c>
      <c r="M40" s="123">
        <v>4.7393364928909953</v>
      </c>
      <c r="N40" s="123">
        <v>16.666666666666668</v>
      </c>
      <c r="O40" s="48">
        <v>5.6010069225928261</v>
      </c>
      <c r="P40" s="123">
        <v>6.1085972850678729</v>
      </c>
      <c r="Q40" s="123">
        <v>0</v>
      </c>
      <c r="R40" s="123">
        <v>7.7922077922077921</v>
      </c>
      <c r="S40" s="123">
        <v>3.7037037037037037</v>
      </c>
      <c r="T40" s="123">
        <v>2.3255813953488373</v>
      </c>
      <c r="U40" s="123">
        <v>5.6782334384858046</v>
      </c>
      <c r="V40" s="123">
        <v>4.1958041958041958</v>
      </c>
      <c r="W40" s="123">
        <v>9.4786729857819907</v>
      </c>
      <c r="X40" s="123">
        <v>5</v>
      </c>
      <c r="Y40" s="130">
        <v>6.375</v>
      </c>
    </row>
    <row r="41" spans="1:25" s="13" customFormat="1" ht="20.25" customHeight="1" x14ac:dyDescent="0.25">
      <c r="A41" s="140" t="s">
        <v>696</v>
      </c>
      <c r="B41" s="55" t="s">
        <v>684</v>
      </c>
      <c r="C41" s="29" t="s">
        <v>91</v>
      </c>
      <c r="D41" s="29" t="s">
        <v>158</v>
      </c>
      <c r="E41" s="29" t="s">
        <v>195</v>
      </c>
      <c r="F41" s="48">
        <v>2.875</v>
      </c>
      <c r="G41" s="123">
        <v>0.90497737556561086</v>
      </c>
      <c r="H41" s="123">
        <v>0</v>
      </c>
      <c r="I41" s="123">
        <v>2.8571428571428572</v>
      </c>
      <c r="J41" s="123">
        <v>25.581395348837209</v>
      </c>
      <c r="K41" s="123">
        <v>0.59701492537313428</v>
      </c>
      <c r="L41" s="123">
        <v>2.0979020979020979</v>
      </c>
      <c r="M41" s="123">
        <v>2.8436018957345972</v>
      </c>
      <c r="N41" s="123">
        <v>6.666666666666667</v>
      </c>
      <c r="O41" s="48">
        <v>1.1957205789804908</v>
      </c>
      <c r="P41" s="123">
        <v>1.1312217194570136</v>
      </c>
      <c r="Q41" s="123">
        <v>0</v>
      </c>
      <c r="R41" s="123">
        <v>0.64935064935064934</v>
      </c>
      <c r="S41" s="123">
        <v>0</v>
      </c>
      <c r="T41" s="123">
        <v>0</v>
      </c>
      <c r="U41" s="123">
        <v>2.8391167192429023</v>
      </c>
      <c r="V41" s="123">
        <v>1.3986013986013985</v>
      </c>
      <c r="W41" s="123">
        <v>0.94786729857819907</v>
      </c>
      <c r="X41" s="123">
        <v>0</v>
      </c>
      <c r="Y41" s="130">
        <v>3.25</v>
      </c>
    </row>
    <row r="42" spans="1:25" s="13" customFormat="1" ht="20.25" customHeight="1" x14ac:dyDescent="0.25">
      <c r="A42" s="140" t="s">
        <v>697</v>
      </c>
      <c r="B42" s="55" t="s">
        <v>686</v>
      </c>
      <c r="C42" s="29" t="s">
        <v>91</v>
      </c>
      <c r="D42" s="29" t="s">
        <v>158</v>
      </c>
      <c r="E42" s="29" t="s">
        <v>195</v>
      </c>
      <c r="F42" s="48">
        <v>71.9375</v>
      </c>
      <c r="G42" s="123">
        <v>78.733031674208149</v>
      </c>
      <c r="H42" s="123">
        <v>86.486486486486484</v>
      </c>
      <c r="I42" s="123">
        <v>70.285714285714292</v>
      </c>
      <c r="J42" s="123">
        <v>46.511627906976742</v>
      </c>
      <c r="K42" s="123">
        <v>62.089552238805972</v>
      </c>
      <c r="L42" s="123">
        <v>78.32167832167832</v>
      </c>
      <c r="M42" s="123">
        <v>69.66824644549763</v>
      </c>
      <c r="N42" s="123">
        <v>75</v>
      </c>
      <c r="O42" s="48">
        <v>72.309628697293903</v>
      </c>
      <c r="P42" s="123">
        <v>81.221719457013577</v>
      </c>
      <c r="Q42" s="123">
        <v>59.060402684563755</v>
      </c>
      <c r="R42" s="123">
        <v>80.519480519480524</v>
      </c>
      <c r="S42" s="123">
        <v>74.074074074074076</v>
      </c>
      <c r="T42" s="123">
        <v>61.627906976744185</v>
      </c>
      <c r="U42" s="123">
        <v>78.548895899053633</v>
      </c>
      <c r="V42" s="123">
        <v>58.04195804195804</v>
      </c>
      <c r="W42" s="123">
        <v>60.66350710900474</v>
      </c>
      <c r="X42" s="123">
        <v>75</v>
      </c>
      <c r="Y42" s="130">
        <v>56</v>
      </c>
    </row>
    <row r="43" spans="1:25" s="13" customFormat="1" ht="20.25" customHeight="1" x14ac:dyDescent="0.25">
      <c r="A43" s="140" t="s">
        <v>698</v>
      </c>
      <c r="B43" s="29" t="s">
        <v>24</v>
      </c>
      <c r="C43" s="29" t="s">
        <v>91</v>
      </c>
      <c r="D43" s="29" t="s">
        <v>158</v>
      </c>
      <c r="E43" s="29" t="s">
        <v>195</v>
      </c>
      <c r="F43" s="48">
        <v>12.375</v>
      </c>
      <c r="G43" s="123">
        <v>12.895927601809955</v>
      </c>
      <c r="H43" s="123">
        <v>3.3783783783783785</v>
      </c>
      <c r="I43" s="123">
        <v>7.4285714285714288</v>
      </c>
      <c r="J43" s="123">
        <v>3.4883720930232558</v>
      </c>
      <c r="K43" s="123">
        <v>18.805970149253731</v>
      </c>
      <c r="L43" s="123">
        <v>13.986013986013987</v>
      </c>
      <c r="M43" s="123">
        <v>17.535545023696681</v>
      </c>
      <c r="N43" s="123">
        <v>0</v>
      </c>
      <c r="O43" s="48" t="s">
        <v>96</v>
      </c>
      <c r="P43" s="123" t="s">
        <v>96</v>
      </c>
      <c r="Q43" s="123" t="s">
        <v>96</v>
      </c>
      <c r="R43" s="123" t="s">
        <v>96</v>
      </c>
      <c r="S43" s="123" t="s">
        <v>96</v>
      </c>
      <c r="T43" s="123" t="s">
        <v>96</v>
      </c>
      <c r="U43" s="123" t="s">
        <v>96</v>
      </c>
      <c r="V43" s="123" t="s">
        <v>96</v>
      </c>
      <c r="W43" s="123" t="s">
        <v>96</v>
      </c>
      <c r="X43" s="123" t="s">
        <v>96</v>
      </c>
      <c r="Y43" s="48" t="s">
        <v>96</v>
      </c>
    </row>
    <row r="44" spans="1:25" s="13" customFormat="1" ht="20.25" customHeight="1" x14ac:dyDescent="0.25">
      <c r="A44" s="140" t="s">
        <v>699</v>
      </c>
      <c r="B44" s="55" t="s">
        <v>678</v>
      </c>
      <c r="C44" s="29" t="s">
        <v>91</v>
      </c>
      <c r="D44" s="29" t="s">
        <v>158</v>
      </c>
      <c r="E44" s="29" t="s">
        <v>195</v>
      </c>
      <c r="F44" s="48">
        <v>5.6875</v>
      </c>
      <c r="G44" s="123">
        <v>5.6561085972850682</v>
      </c>
      <c r="H44" s="123">
        <v>2.0270270270270272</v>
      </c>
      <c r="I44" s="123">
        <v>1.1428571428571428</v>
      </c>
      <c r="J44" s="123">
        <v>1.1627906976744187</v>
      </c>
      <c r="K44" s="123">
        <v>9.5522388059701484</v>
      </c>
      <c r="L44" s="123">
        <v>6.2937062937062933</v>
      </c>
      <c r="M44" s="123">
        <v>9.0047393364928912</v>
      </c>
      <c r="N44" s="123">
        <v>0</v>
      </c>
      <c r="O44" s="48" t="s">
        <v>96</v>
      </c>
      <c r="P44" s="123" t="s">
        <v>96</v>
      </c>
      <c r="Q44" s="123" t="s">
        <v>96</v>
      </c>
      <c r="R44" s="123" t="s">
        <v>96</v>
      </c>
      <c r="S44" s="123" t="s">
        <v>96</v>
      </c>
      <c r="T44" s="123" t="s">
        <v>96</v>
      </c>
      <c r="U44" s="123" t="s">
        <v>96</v>
      </c>
      <c r="V44" s="123" t="s">
        <v>96</v>
      </c>
      <c r="W44" s="123" t="s">
        <v>96</v>
      </c>
      <c r="X44" s="123" t="s">
        <v>96</v>
      </c>
      <c r="Y44" s="48" t="s">
        <v>96</v>
      </c>
    </row>
    <row r="45" spans="1:25" s="13" customFormat="1" ht="20.25" customHeight="1" x14ac:dyDescent="0.25">
      <c r="A45" s="140" t="s">
        <v>700</v>
      </c>
      <c r="B45" s="55" t="s">
        <v>680</v>
      </c>
      <c r="C45" s="29" t="s">
        <v>91</v>
      </c>
      <c r="D45" s="29" t="s">
        <v>158</v>
      </c>
      <c r="E45" s="29" t="s">
        <v>195</v>
      </c>
      <c r="F45" s="48">
        <v>6.6875</v>
      </c>
      <c r="G45" s="123">
        <v>7.2398190045248869</v>
      </c>
      <c r="H45" s="123">
        <v>1.3513513513513513</v>
      </c>
      <c r="I45" s="123">
        <v>6.2857142857142856</v>
      </c>
      <c r="J45" s="123">
        <v>2.3255813953488373</v>
      </c>
      <c r="K45" s="123">
        <v>9.2537313432835813</v>
      </c>
      <c r="L45" s="123">
        <v>7.6923076923076925</v>
      </c>
      <c r="M45" s="123">
        <v>8.5308056872037916</v>
      </c>
      <c r="N45" s="123">
        <v>0</v>
      </c>
      <c r="O45" s="48" t="s">
        <v>96</v>
      </c>
      <c r="P45" s="123" t="s">
        <v>96</v>
      </c>
      <c r="Q45" s="123" t="s">
        <v>96</v>
      </c>
      <c r="R45" s="123" t="s">
        <v>96</v>
      </c>
      <c r="S45" s="123" t="s">
        <v>96</v>
      </c>
      <c r="T45" s="123" t="s">
        <v>96</v>
      </c>
      <c r="U45" s="123" t="s">
        <v>96</v>
      </c>
      <c r="V45" s="123" t="s">
        <v>96</v>
      </c>
      <c r="W45" s="123" t="s">
        <v>96</v>
      </c>
      <c r="X45" s="123" t="s">
        <v>96</v>
      </c>
      <c r="Y45" s="48" t="s">
        <v>96</v>
      </c>
    </row>
    <row r="46" spans="1:25" s="13" customFormat="1" ht="20.25" customHeight="1" x14ac:dyDescent="0.25">
      <c r="A46" s="140" t="s">
        <v>701</v>
      </c>
      <c r="B46" s="55" t="s">
        <v>682</v>
      </c>
      <c r="C46" s="29" t="s">
        <v>91</v>
      </c>
      <c r="D46" s="29" t="s">
        <v>158</v>
      </c>
      <c r="E46" s="29" t="s">
        <v>195</v>
      </c>
      <c r="F46" s="48">
        <v>5.8125</v>
      </c>
      <c r="G46" s="123">
        <v>4.2986425339366514</v>
      </c>
      <c r="H46" s="123">
        <v>0.67567567567567566</v>
      </c>
      <c r="I46" s="123">
        <v>3.4285714285714284</v>
      </c>
      <c r="J46" s="123">
        <v>18.604651162790699</v>
      </c>
      <c r="K46" s="123">
        <v>8.0597014925373127</v>
      </c>
      <c r="L46" s="123">
        <v>1.3986013986013985</v>
      </c>
      <c r="M46" s="123">
        <v>5.6872037914691944</v>
      </c>
      <c r="N46" s="123">
        <v>16.666666666666668</v>
      </c>
      <c r="O46" s="48" t="s">
        <v>96</v>
      </c>
      <c r="P46" s="123" t="s">
        <v>96</v>
      </c>
      <c r="Q46" s="123" t="s">
        <v>96</v>
      </c>
      <c r="R46" s="123" t="s">
        <v>96</v>
      </c>
      <c r="S46" s="123" t="s">
        <v>96</v>
      </c>
      <c r="T46" s="123" t="s">
        <v>96</v>
      </c>
      <c r="U46" s="123" t="s">
        <v>96</v>
      </c>
      <c r="V46" s="123" t="s">
        <v>96</v>
      </c>
      <c r="W46" s="123" t="s">
        <v>96</v>
      </c>
      <c r="X46" s="123" t="s">
        <v>96</v>
      </c>
      <c r="Y46" s="48" t="s">
        <v>96</v>
      </c>
    </row>
    <row r="47" spans="1:25" s="13" customFormat="1" ht="20.25" customHeight="1" x14ac:dyDescent="0.25">
      <c r="A47" s="140" t="s">
        <v>702</v>
      </c>
      <c r="B47" s="55" t="s">
        <v>684</v>
      </c>
      <c r="C47" s="29" t="s">
        <v>91</v>
      </c>
      <c r="D47" s="29" t="s">
        <v>158</v>
      </c>
      <c r="E47" s="29" t="s">
        <v>195</v>
      </c>
      <c r="F47" s="48">
        <v>3.0625</v>
      </c>
      <c r="G47" s="123">
        <v>1.3574660633484164</v>
      </c>
      <c r="H47" s="123">
        <v>0</v>
      </c>
      <c r="I47" s="123">
        <v>4</v>
      </c>
      <c r="J47" s="123">
        <v>26.744186046511629</v>
      </c>
      <c r="K47" s="123">
        <v>1.791044776119403</v>
      </c>
      <c r="L47" s="123">
        <v>0.69930069930069927</v>
      </c>
      <c r="M47" s="123">
        <v>0.47393364928909953</v>
      </c>
      <c r="N47" s="123">
        <v>8.3333333333333339</v>
      </c>
      <c r="O47" s="48" t="s">
        <v>96</v>
      </c>
      <c r="P47" s="123" t="s">
        <v>96</v>
      </c>
      <c r="Q47" s="123" t="s">
        <v>96</v>
      </c>
      <c r="R47" s="123" t="s">
        <v>96</v>
      </c>
      <c r="S47" s="123" t="s">
        <v>96</v>
      </c>
      <c r="T47" s="123" t="s">
        <v>96</v>
      </c>
      <c r="U47" s="123" t="s">
        <v>96</v>
      </c>
      <c r="V47" s="123" t="s">
        <v>96</v>
      </c>
      <c r="W47" s="123" t="s">
        <v>96</v>
      </c>
      <c r="X47" s="123" t="s">
        <v>96</v>
      </c>
      <c r="Y47" s="48" t="s">
        <v>96</v>
      </c>
    </row>
    <row r="48" spans="1:25" s="13" customFormat="1" ht="20.25" customHeight="1" x14ac:dyDescent="0.25">
      <c r="A48" s="140" t="s">
        <v>703</v>
      </c>
      <c r="B48" s="55" t="s">
        <v>686</v>
      </c>
      <c r="C48" s="29" t="s">
        <v>91</v>
      </c>
      <c r="D48" s="29" t="s">
        <v>158</v>
      </c>
      <c r="E48" s="29" t="s">
        <v>195</v>
      </c>
      <c r="F48" s="48">
        <v>78.75</v>
      </c>
      <c r="G48" s="123">
        <v>81.447963800904972</v>
      </c>
      <c r="H48" s="123">
        <v>95.945945945945951</v>
      </c>
      <c r="I48" s="123">
        <v>85.142857142857139</v>
      </c>
      <c r="J48" s="123">
        <v>51.162790697674417</v>
      </c>
      <c r="K48" s="123">
        <v>71.343283582089555</v>
      </c>
      <c r="L48" s="123">
        <v>83.91608391608392</v>
      </c>
      <c r="M48" s="123">
        <v>76.30331753554502</v>
      </c>
      <c r="N48" s="123">
        <v>75</v>
      </c>
      <c r="O48" s="48" t="s">
        <v>96</v>
      </c>
      <c r="P48" s="123" t="s">
        <v>96</v>
      </c>
      <c r="Q48" s="123" t="s">
        <v>96</v>
      </c>
      <c r="R48" s="123" t="s">
        <v>96</v>
      </c>
      <c r="S48" s="123" t="s">
        <v>96</v>
      </c>
      <c r="T48" s="123" t="s">
        <v>96</v>
      </c>
      <c r="U48" s="123" t="s">
        <v>96</v>
      </c>
      <c r="V48" s="123" t="s">
        <v>96</v>
      </c>
      <c r="W48" s="123" t="s">
        <v>96</v>
      </c>
      <c r="X48" s="123" t="s">
        <v>96</v>
      </c>
      <c r="Y48" s="48" t="s">
        <v>96</v>
      </c>
    </row>
    <row r="49" spans="1:25" s="13" customFormat="1" ht="20.25" customHeight="1" x14ac:dyDescent="0.25">
      <c r="A49" s="140" t="s">
        <v>704</v>
      </c>
      <c r="B49" s="29" t="s">
        <v>459</v>
      </c>
      <c r="C49" s="29" t="s">
        <v>91</v>
      </c>
      <c r="D49" s="29" t="s">
        <v>158</v>
      </c>
      <c r="E49" s="29" t="s">
        <v>195</v>
      </c>
      <c r="F49" s="48">
        <v>21.9375</v>
      </c>
      <c r="G49" s="123">
        <v>21.266968325791854</v>
      </c>
      <c r="H49" s="123">
        <v>14.189189189189189</v>
      </c>
      <c r="I49" s="123">
        <v>15.428571428571429</v>
      </c>
      <c r="J49" s="123">
        <v>4.6511627906976747</v>
      </c>
      <c r="K49" s="123">
        <v>28.955223880597014</v>
      </c>
      <c r="L49" s="123">
        <v>27.272727272727273</v>
      </c>
      <c r="M49" s="123">
        <v>30.805687203791468</v>
      </c>
      <c r="N49" s="123">
        <v>6.666666666666667</v>
      </c>
      <c r="O49" s="48">
        <v>20.453115166771553</v>
      </c>
      <c r="P49" s="123">
        <v>9.9547511312217196</v>
      </c>
      <c r="Q49" s="123">
        <v>36.241610738255034</v>
      </c>
      <c r="R49" s="123">
        <v>8.4415584415584419</v>
      </c>
      <c r="S49" s="123">
        <v>18.518518518518519</v>
      </c>
      <c r="T49" s="123">
        <v>39.534883720930232</v>
      </c>
      <c r="U49" s="123">
        <v>12.62</v>
      </c>
      <c r="V49" s="123">
        <v>39.86</v>
      </c>
      <c r="W49" s="123">
        <v>31.279620853080569</v>
      </c>
      <c r="X49" s="123">
        <v>20</v>
      </c>
      <c r="Y49" s="48">
        <v>32.630000000000003</v>
      </c>
    </row>
    <row r="50" spans="1:25" s="13" customFormat="1" ht="20.25" customHeight="1" x14ac:dyDescent="0.25">
      <c r="A50" s="140" t="s">
        <v>705</v>
      </c>
      <c r="B50" s="55" t="s">
        <v>678</v>
      </c>
      <c r="C50" s="29" t="s">
        <v>91</v>
      </c>
      <c r="D50" s="29" t="s">
        <v>158</v>
      </c>
      <c r="E50" s="29" t="s">
        <v>195</v>
      </c>
      <c r="F50" s="48">
        <v>10.8125</v>
      </c>
      <c r="G50" s="123">
        <v>10.633484162895927</v>
      </c>
      <c r="H50" s="123">
        <v>9.4594594594594597</v>
      </c>
      <c r="I50" s="123">
        <v>5.7142857142857144</v>
      </c>
      <c r="J50" s="123">
        <v>0</v>
      </c>
      <c r="K50" s="123">
        <v>13.73134328358209</v>
      </c>
      <c r="L50" s="123">
        <v>11.188811188811188</v>
      </c>
      <c r="M50" s="123">
        <v>17.061611374407583</v>
      </c>
      <c r="N50" s="123">
        <v>6.666666666666667</v>
      </c>
      <c r="O50" s="48">
        <v>11.894273127753303</v>
      </c>
      <c r="P50" s="123">
        <v>5.2036199095022626</v>
      </c>
      <c r="Q50" s="123">
        <v>20.134228187919462</v>
      </c>
      <c r="R50" s="123">
        <v>7.1428571428571432</v>
      </c>
      <c r="S50" s="123">
        <v>18.518518518518519</v>
      </c>
      <c r="T50" s="123">
        <v>27.906976744186046</v>
      </c>
      <c r="U50" s="123">
        <v>8.2018927444794958</v>
      </c>
      <c r="V50" s="123">
        <v>23.076923076923077</v>
      </c>
      <c r="W50" s="123">
        <v>16.587677725118482</v>
      </c>
      <c r="X50" s="123">
        <v>3.3333333333333335</v>
      </c>
      <c r="Y50" s="130">
        <v>20.4375</v>
      </c>
    </row>
    <row r="51" spans="1:25" s="13" customFormat="1" ht="20.25" customHeight="1" x14ac:dyDescent="0.25">
      <c r="A51" s="140" t="s">
        <v>706</v>
      </c>
      <c r="B51" s="55" t="s">
        <v>680</v>
      </c>
      <c r="C51" s="29" t="s">
        <v>91</v>
      </c>
      <c r="D51" s="29" t="s">
        <v>158</v>
      </c>
      <c r="E51" s="29" t="s">
        <v>195</v>
      </c>
      <c r="F51" s="48">
        <v>11.125</v>
      </c>
      <c r="G51" s="123">
        <v>10.633484162895927</v>
      </c>
      <c r="H51" s="123">
        <v>4.7297297297297298</v>
      </c>
      <c r="I51" s="123">
        <v>9.7142857142857135</v>
      </c>
      <c r="J51" s="123">
        <v>4.6511627906976747</v>
      </c>
      <c r="K51" s="123">
        <v>15.223880597014926</v>
      </c>
      <c r="L51" s="123">
        <v>16.083916083916083</v>
      </c>
      <c r="M51" s="123">
        <v>13.744075829383887</v>
      </c>
      <c r="N51" s="123">
        <v>0</v>
      </c>
      <c r="O51" s="48">
        <v>8.5588420390182502</v>
      </c>
      <c r="P51" s="123">
        <v>4.751131221719457</v>
      </c>
      <c r="Q51" s="123">
        <v>16.107382550335572</v>
      </c>
      <c r="R51" s="123">
        <v>1.2987012987012987</v>
      </c>
      <c r="S51" s="123">
        <v>0</v>
      </c>
      <c r="T51" s="123">
        <v>11.627906976744185</v>
      </c>
      <c r="U51" s="123">
        <v>4.4164037854889591</v>
      </c>
      <c r="V51" s="123">
        <v>16.783216783216783</v>
      </c>
      <c r="W51" s="123">
        <v>14.691943127962086</v>
      </c>
      <c r="X51" s="123">
        <v>16.666666666666668</v>
      </c>
      <c r="Y51" s="130">
        <v>12.1875</v>
      </c>
    </row>
    <row r="52" spans="1:25" s="13" customFormat="1" ht="20.25" customHeight="1" x14ac:dyDescent="0.25">
      <c r="A52" s="140" t="s">
        <v>707</v>
      </c>
      <c r="B52" s="55" t="s">
        <v>682</v>
      </c>
      <c r="C52" s="29" t="s">
        <v>91</v>
      </c>
      <c r="D52" s="29" t="s">
        <v>158</v>
      </c>
      <c r="E52" s="29" t="s">
        <v>195</v>
      </c>
      <c r="F52" s="48">
        <v>16.5</v>
      </c>
      <c r="G52" s="123">
        <v>19.909502262443439</v>
      </c>
      <c r="H52" s="123">
        <v>9.4594594594594597</v>
      </c>
      <c r="I52" s="123">
        <v>20</v>
      </c>
      <c r="J52" s="123">
        <v>27.906976744186046</v>
      </c>
      <c r="K52" s="123">
        <v>14.029850746268657</v>
      </c>
      <c r="L52" s="123">
        <v>6.2937062937062933</v>
      </c>
      <c r="M52" s="123">
        <v>17.061611374407583</v>
      </c>
      <c r="N52" s="123">
        <v>18.333333333333332</v>
      </c>
      <c r="O52" s="48">
        <v>8.6217747010698549</v>
      </c>
      <c r="P52" s="123">
        <v>8.5972850678733028</v>
      </c>
      <c r="Q52" s="123">
        <v>4.6979865771812079</v>
      </c>
      <c r="R52" s="123">
        <v>13.636363636363637</v>
      </c>
      <c r="S52" s="123">
        <v>25.925925925925927</v>
      </c>
      <c r="T52" s="123">
        <v>4.6511627906976702</v>
      </c>
      <c r="U52" s="123">
        <v>7.2555205047318614</v>
      </c>
      <c r="V52" s="123">
        <v>7.6923076923076925</v>
      </c>
      <c r="W52" s="123">
        <v>10.900473933649289</v>
      </c>
      <c r="X52" s="123">
        <v>5</v>
      </c>
      <c r="Y52" s="130">
        <v>8.75</v>
      </c>
    </row>
    <row r="53" spans="1:25" s="13" customFormat="1" ht="20.25" customHeight="1" x14ac:dyDescent="0.25">
      <c r="A53" s="140" t="s">
        <v>708</v>
      </c>
      <c r="B53" s="55" t="s">
        <v>684</v>
      </c>
      <c r="C53" s="29" t="s">
        <v>91</v>
      </c>
      <c r="D53" s="29" t="s">
        <v>158</v>
      </c>
      <c r="E53" s="29" t="s">
        <v>195</v>
      </c>
      <c r="F53" s="48">
        <v>4.3125</v>
      </c>
      <c r="G53" s="123">
        <v>4.5248868778280542</v>
      </c>
      <c r="H53" s="123">
        <v>0.67567567567567566</v>
      </c>
      <c r="I53" s="123">
        <v>5.7142857142857144</v>
      </c>
      <c r="J53" s="123">
        <v>20.930232558139537</v>
      </c>
      <c r="K53" s="123">
        <v>2.6865671641791047</v>
      </c>
      <c r="L53" s="123">
        <v>3.4965034965034967</v>
      </c>
      <c r="M53" s="123">
        <v>0.94786729857819907</v>
      </c>
      <c r="N53" s="123">
        <v>6.666666666666667</v>
      </c>
      <c r="O53" s="48">
        <v>2.9578351164254246</v>
      </c>
      <c r="P53" s="123">
        <v>0.90497737556561086</v>
      </c>
      <c r="Q53" s="123">
        <v>2.0134228187919465</v>
      </c>
      <c r="R53" s="123">
        <v>10.38961038961039</v>
      </c>
      <c r="S53" s="123">
        <v>0</v>
      </c>
      <c r="T53" s="123">
        <v>0</v>
      </c>
      <c r="U53" s="123">
        <v>3.4700315457413251</v>
      </c>
      <c r="V53" s="123">
        <v>4.1958041958041958</v>
      </c>
      <c r="W53" s="123">
        <v>3.3175355450236967</v>
      </c>
      <c r="X53" s="123">
        <v>0</v>
      </c>
      <c r="Y53" s="130">
        <v>5.5</v>
      </c>
    </row>
    <row r="54" spans="1:25" s="13" customFormat="1" ht="20.25" customHeight="1" x14ac:dyDescent="0.25">
      <c r="A54" s="140" t="s">
        <v>709</v>
      </c>
      <c r="B54" s="55" t="s">
        <v>686</v>
      </c>
      <c r="C54" s="29" t="s">
        <v>91</v>
      </c>
      <c r="D54" s="29" t="s">
        <v>158</v>
      </c>
      <c r="E54" s="29" t="s">
        <v>195</v>
      </c>
      <c r="F54" s="48">
        <v>57.25</v>
      </c>
      <c r="G54" s="123">
        <v>54.298642533936651</v>
      </c>
      <c r="H54" s="123">
        <v>75.675675675675677</v>
      </c>
      <c r="I54" s="123">
        <v>58.857142857142854</v>
      </c>
      <c r="J54" s="123">
        <v>46.511627906976742</v>
      </c>
      <c r="K54" s="123">
        <v>54.328358208955223</v>
      </c>
      <c r="L54" s="123">
        <v>62.93706293706294</v>
      </c>
      <c r="M54" s="123">
        <v>51.18483412322275</v>
      </c>
      <c r="N54" s="123">
        <v>68.333333333333329</v>
      </c>
      <c r="O54" s="48">
        <v>67.967275015733165</v>
      </c>
      <c r="P54" s="123">
        <v>80.542986425339365</v>
      </c>
      <c r="Q54" s="123">
        <v>57.04697986577181</v>
      </c>
      <c r="R54" s="123">
        <v>67.532467532467535</v>
      </c>
      <c r="S54" s="123">
        <v>55.555555555555557</v>
      </c>
      <c r="T54" s="123">
        <v>55.813953488372093</v>
      </c>
      <c r="U54" s="123">
        <v>76.656151419558356</v>
      </c>
      <c r="V54" s="123">
        <v>48.251748251748253</v>
      </c>
      <c r="W54" s="123">
        <v>54.502369668246445</v>
      </c>
      <c r="X54" s="123">
        <v>75</v>
      </c>
      <c r="Y54" s="130">
        <v>53.125</v>
      </c>
    </row>
    <row r="55" spans="1:25" s="13" customFormat="1" ht="20.25" customHeight="1" x14ac:dyDescent="0.25">
      <c r="A55" s="140" t="s">
        <v>710</v>
      </c>
      <c r="B55" s="29" t="s">
        <v>5</v>
      </c>
      <c r="C55" s="29" t="s">
        <v>91</v>
      </c>
      <c r="D55" s="29" t="s">
        <v>158</v>
      </c>
      <c r="E55" s="29" t="s">
        <v>195</v>
      </c>
      <c r="F55" s="48">
        <v>15.375</v>
      </c>
      <c r="G55" s="123">
        <v>11.990950226244344</v>
      </c>
      <c r="H55" s="123">
        <v>10.810810810810811</v>
      </c>
      <c r="I55" s="123">
        <v>18.285714285714285</v>
      </c>
      <c r="J55" s="123">
        <v>2.3255813953488373</v>
      </c>
      <c r="K55" s="123">
        <v>17.910447761194028</v>
      </c>
      <c r="L55" s="123">
        <v>11.188811188811188</v>
      </c>
      <c r="M55" s="123">
        <v>26.540284360189574</v>
      </c>
      <c r="N55" s="123">
        <v>18.333333333333332</v>
      </c>
      <c r="O55" s="48">
        <v>17.180616740088105</v>
      </c>
      <c r="P55" s="123">
        <v>7.9185520361990953</v>
      </c>
      <c r="Q55" s="123">
        <v>29.530201342281877</v>
      </c>
      <c r="R55" s="123">
        <v>4.5454545454545459</v>
      </c>
      <c r="S55" s="123">
        <v>37.037037037037038</v>
      </c>
      <c r="T55" s="123">
        <v>37.209302325581397</v>
      </c>
      <c r="U55" s="123">
        <v>10.73</v>
      </c>
      <c r="V55" s="123">
        <v>34.97</v>
      </c>
      <c r="W55" s="123">
        <v>23.696682464454977</v>
      </c>
      <c r="X55" s="123">
        <v>18.333333333333332</v>
      </c>
      <c r="Y55" s="48">
        <v>32.31</v>
      </c>
    </row>
    <row r="56" spans="1:25" s="13" customFormat="1" ht="20.25" customHeight="1" x14ac:dyDescent="0.25">
      <c r="A56" s="140" t="s">
        <v>711</v>
      </c>
      <c r="B56" s="55" t="s">
        <v>678</v>
      </c>
      <c r="C56" s="29" t="s">
        <v>91</v>
      </c>
      <c r="D56" s="29" t="s">
        <v>158</v>
      </c>
      <c r="E56" s="29" t="s">
        <v>195</v>
      </c>
      <c r="F56" s="48">
        <v>4.75</v>
      </c>
      <c r="G56" s="123">
        <v>3.1674208144796379</v>
      </c>
      <c r="H56" s="123">
        <v>0.67567567567567566</v>
      </c>
      <c r="I56" s="123">
        <v>2.8571428571428572</v>
      </c>
      <c r="J56" s="123">
        <v>1.1627906976744187</v>
      </c>
      <c r="K56" s="123">
        <v>6.2686567164179108</v>
      </c>
      <c r="L56" s="123">
        <v>4.1958041958041958</v>
      </c>
      <c r="M56" s="123">
        <v>12.796208530805687</v>
      </c>
      <c r="N56" s="123">
        <v>1.6666666666666667</v>
      </c>
      <c r="O56" s="48">
        <v>6.9225928256765261</v>
      </c>
      <c r="P56" s="123">
        <v>3.3936651583710407</v>
      </c>
      <c r="Q56" s="123">
        <v>12.080536912751677</v>
      </c>
      <c r="R56" s="123">
        <v>3.2467532467532467</v>
      </c>
      <c r="S56" s="123">
        <v>14.814814814814815</v>
      </c>
      <c r="T56" s="123">
        <v>17.441860465116278</v>
      </c>
      <c r="U56" s="123">
        <v>4.1009463722397479</v>
      </c>
      <c r="V56" s="123">
        <v>11.188811188811188</v>
      </c>
      <c r="W56" s="123">
        <v>10.42654028436019</v>
      </c>
      <c r="X56" s="123">
        <v>3.3333333333333335</v>
      </c>
      <c r="Y56" s="130">
        <v>14.8125</v>
      </c>
    </row>
    <row r="57" spans="1:25" s="13" customFormat="1" ht="20.25" customHeight="1" x14ac:dyDescent="0.25">
      <c r="A57" s="140" t="s">
        <v>712</v>
      </c>
      <c r="B57" s="55" t="s">
        <v>680</v>
      </c>
      <c r="C57" s="29" t="s">
        <v>91</v>
      </c>
      <c r="D57" s="29" t="s">
        <v>158</v>
      </c>
      <c r="E57" s="29" t="s">
        <v>195</v>
      </c>
      <c r="F57" s="48">
        <v>10.625</v>
      </c>
      <c r="G57" s="123">
        <v>8.8235294117647065</v>
      </c>
      <c r="H57" s="123">
        <v>10.135135135135135</v>
      </c>
      <c r="I57" s="123">
        <v>15.428571428571429</v>
      </c>
      <c r="J57" s="123">
        <v>1.1627906976744187</v>
      </c>
      <c r="K57" s="123">
        <v>11.64179104477612</v>
      </c>
      <c r="L57" s="123">
        <v>6.9930069930069934</v>
      </c>
      <c r="M57" s="123">
        <v>13.744075829383887</v>
      </c>
      <c r="N57" s="123">
        <v>16.666666666666668</v>
      </c>
      <c r="O57" s="48">
        <v>10.258023914411579</v>
      </c>
      <c r="P57" s="123">
        <v>4.5248868778280542</v>
      </c>
      <c r="Q57" s="123">
        <v>17.449664429530202</v>
      </c>
      <c r="R57" s="123">
        <v>1.2987012987012987</v>
      </c>
      <c r="S57" s="123">
        <v>22.222222222222221</v>
      </c>
      <c r="T57" s="123">
        <v>19.767441860465116</v>
      </c>
      <c r="U57" s="123">
        <v>6.6246056782334382</v>
      </c>
      <c r="V57" s="123">
        <v>23.776223776223777</v>
      </c>
      <c r="W57" s="123">
        <v>13.270142180094787</v>
      </c>
      <c r="X57" s="123">
        <v>15</v>
      </c>
      <c r="Y57" s="130">
        <v>17.5</v>
      </c>
    </row>
    <row r="58" spans="1:25" s="13" customFormat="1" ht="20.25" customHeight="1" x14ac:dyDescent="0.25">
      <c r="A58" s="140" t="s">
        <v>713</v>
      </c>
      <c r="B58" s="55" t="s">
        <v>682</v>
      </c>
      <c r="C58" s="29" t="s">
        <v>91</v>
      </c>
      <c r="D58" s="29" t="s">
        <v>158</v>
      </c>
      <c r="E58" s="29" t="s">
        <v>195</v>
      </c>
      <c r="F58" s="48">
        <v>28.5625</v>
      </c>
      <c r="G58" s="123">
        <v>32.352941176470587</v>
      </c>
      <c r="H58" s="123">
        <v>39.864864864864863</v>
      </c>
      <c r="I58" s="123">
        <v>12.571428571428571</v>
      </c>
      <c r="J58" s="123">
        <v>24.418604651162791</v>
      </c>
      <c r="K58" s="123">
        <v>27.164179104477611</v>
      </c>
      <c r="L58" s="123">
        <v>27.272727272727273</v>
      </c>
      <c r="M58" s="123">
        <v>25.118483412322274</v>
      </c>
      <c r="N58" s="123">
        <v>48.333333333333336</v>
      </c>
      <c r="O58" s="48">
        <v>19.949653870358716</v>
      </c>
      <c r="P58" s="123">
        <v>13.574660633484163</v>
      </c>
      <c r="Q58" s="123">
        <v>31.543624161073826</v>
      </c>
      <c r="R58" s="123">
        <v>28.571428571428573</v>
      </c>
      <c r="S58" s="123">
        <v>25.925925925925927</v>
      </c>
      <c r="T58" s="123">
        <v>12.790697674418604</v>
      </c>
      <c r="U58" s="123">
        <v>17.665615141955836</v>
      </c>
      <c r="V58" s="123">
        <v>16.083916083916083</v>
      </c>
      <c r="W58" s="123">
        <v>19.90521327014218</v>
      </c>
      <c r="X58" s="123">
        <v>45</v>
      </c>
      <c r="Y58" s="130">
        <v>17.625</v>
      </c>
    </row>
    <row r="59" spans="1:25" s="13" customFormat="1" ht="20.25" customHeight="1" x14ac:dyDescent="0.25">
      <c r="A59" s="140" t="s">
        <v>714</v>
      </c>
      <c r="B59" s="55" t="s">
        <v>684</v>
      </c>
      <c r="C59" s="29" t="s">
        <v>91</v>
      </c>
      <c r="D59" s="29" t="s">
        <v>158</v>
      </c>
      <c r="E59" s="29" t="s">
        <v>195</v>
      </c>
      <c r="F59" s="48">
        <v>9.625</v>
      </c>
      <c r="G59" s="123">
        <v>9.502262443438914</v>
      </c>
      <c r="H59" s="123">
        <v>10.135135135135135</v>
      </c>
      <c r="I59" s="123">
        <v>13.714285714285714</v>
      </c>
      <c r="J59" s="123">
        <v>25.581395348837209</v>
      </c>
      <c r="K59" s="123">
        <v>8.9552238805970141</v>
      </c>
      <c r="L59" s="123">
        <v>3.4965034965034967</v>
      </c>
      <c r="M59" s="123">
        <v>5.2132701421800949</v>
      </c>
      <c r="N59" s="123">
        <v>8.3333333333333339</v>
      </c>
      <c r="O59" s="48">
        <v>6.3561988672120835</v>
      </c>
      <c r="P59" s="123">
        <v>5.6561085972850682</v>
      </c>
      <c r="Q59" s="123">
        <v>2.6845637583892619</v>
      </c>
      <c r="R59" s="123">
        <v>7.7922077922077921</v>
      </c>
      <c r="S59" s="123">
        <v>0</v>
      </c>
      <c r="T59" s="123">
        <v>1.1627906976744187</v>
      </c>
      <c r="U59" s="123">
        <v>7.5709779179810726</v>
      </c>
      <c r="V59" s="123">
        <v>10.48951048951049</v>
      </c>
      <c r="W59" s="123">
        <v>9.0047393364928912</v>
      </c>
      <c r="X59" s="123">
        <v>1.6666666666666667</v>
      </c>
      <c r="Y59" s="130">
        <v>6.125</v>
      </c>
    </row>
    <row r="60" spans="1:25" s="13" customFormat="1" ht="20.25" customHeight="1" x14ac:dyDescent="0.25">
      <c r="A60" s="140" t="s">
        <v>715</v>
      </c>
      <c r="B60" s="55" t="s">
        <v>686</v>
      </c>
      <c r="C60" s="29" t="s">
        <v>91</v>
      </c>
      <c r="D60" s="29" t="s">
        <v>158</v>
      </c>
      <c r="E60" s="29" t="s">
        <v>195</v>
      </c>
      <c r="F60" s="48">
        <v>46.4375</v>
      </c>
      <c r="G60" s="123">
        <v>46.153846153846153</v>
      </c>
      <c r="H60" s="123">
        <v>39.189189189189186</v>
      </c>
      <c r="I60" s="123">
        <v>55.428571428571431</v>
      </c>
      <c r="J60" s="123">
        <v>47.674418604651166</v>
      </c>
      <c r="K60" s="123">
        <v>45.970149253731343</v>
      </c>
      <c r="L60" s="123">
        <v>58.04195804195804</v>
      </c>
      <c r="M60" s="123">
        <v>43.127962085308056</v>
      </c>
      <c r="N60" s="123">
        <v>25</v>
      </c>
      <c r="O60" s="48">
        <v>56.513530522341092</v>
      </c>
      <c r="P60" s="123">
        <v>72.850678733031671</v>
      </c>
      <c r="Q60" s="123">
        <v>36.241610738255034</v>
      </c>
      <c r="R60" s="123">
        <v>59.090909090909093</v>
      </c>
      <c r="S60" s="123">
        <v>37.037037037037038</v>
      </c>
      <c r="T60" s="123">
        <v>48.837209302325583</v>
      </c>
      <c r="U60" s="123">
        <v>64.037854889589909</v>
      </c>
      <c r="V60" s="123">
        <v>38.46153846153846</v>
      </c>
      <c r="W60" s="123">
        <v>47.393364928909953</v>
      </c>
      <c r="X60" s="123">
        <v>35</v>
      </c>
      <c r="Y60" s="130">
        <v>43.9375</v>
      </c>
    </row>
    <row r="61" spans="1:25" s="13" customFormat="1" ht="81" customHeight="1" x14ac:dyDescent="0.25">
      <c r="A61" s="140" t="s">
        <v>716</v>
      </c>
      <c r="B61" s="29" t="s">
        <v>717</v>
      </c>
      <c r="C61" s="29" t="s">
        <v>194</v>
      </c>
      <c r="D61" s="29" t="s">
        <v>460</v>
      </c>
      <c r="E61" s="29" t="s">
        <v>195</v>
      </c>
      <c r="F61" s="24" t="s">
        <v>457</v>
      </c>
      <c r="G61" s="29" t="s">
        <v>457</v>
      </c>
      <c r="H61" s="29" t="s">
        <v>457</v>
      </c>
      <c r="I61" s="29" t="s">
        <v>457</v>
      </c>
      <c r="J61" s="29" t="s">
        <v>457</v>
      </c>
      <c r="K61" s="29" t="s">
        <v>457</v>
      </c>
      <c r="L61" s="29" t="s">
        <v>457</v>
      </c>
      <c r="M61" s="29" t="s">
        <v>457</v>
      </c>
      <c r="N61" s="29" t="s">
        <v>457</v>
      </c>
      <c r="O61" s="24" t="s">
        <v>457</v>
      </c>
      <c r="P61" s="29" t="s">
        <v>457</v>
      </c>
      <c r="Q61" s="29" t="s">
        <v>457</v>
      </c>
      <c r="R61" s="29" t="s">
        <v>457</v>
      </c>
      <c r="S61" s="29" t="s">
        <v>457</v>
      </c>
      <c r="T61" s="29" t="s">
        <v>457</v>
      </c>
      <c r="U61" s="29" t="s">
        <v>457</v>
      </c>
      <c r="V61" s="29" t="s">
        <v>457</v>
      </c>
      <c r="W61" s="29" t="s">
        <v>457</v>
      </c>
      <c r="X61" s="29" t="s">
        <v>457</v>
      </c>
      <c r="Y61" s="24" t="s">
        <v>457</v>
      </c>
    </row>
    <row r="62" spans="1:25" s="13" customFormat="1" ht="20.25" customHeight="1" x14ac:dyDescent="0.25">
      <c r="A62" s="140" t="s">
        <v>718</v>
      </c>
      <c r="B62" s="55" t="s">
        <v>719</v>
      </c>
      <c r="C62" s="29" t="s">
        <v>194</v>
      </c>
      <c r="D62" s="29" t="s">
        <v>158</v>
      </c>
      <c r="E62" s="29" t="s">
        <v>195</v>
      </c>
      <c r="F62" s="48">
        <v>10.928013876843018</v>
      </c>
      <c r="G62" s="123">
        <v>12.835820895522389</v>
      </c>
      <c r="H62" s="123">
        <v>14.285714285714286</v>
      </c>
      <c r="I62" s="123">
        <v>15.447154471544716</v>
      </c>
      <c r="J62" s="123">
        <v>7.1428571428571432</v>
      </c>
      <c r="K62" s="123">
        <v>9.3495934959349594</v>
      </c>
      <c r="L62" s="123">
        <v>7.1428571428571432</v>
      </c>
      <c r="M62" s="123">
        <v>6.5217391304347823</v>
      </c>
      <c r="N62" s="123">
        <v>9.615384615384615</v>
      </c>
      <c r="O62" s="48">
        <v>15.2</v>
      </c>
      <c r="P62" s="123">
        <v>13.69047619047619</v>
      </c>
      <c r="Q62" s="123">
        <v>12.711864406779661</v>
      </c>
      <c r="R62" s="123">
        <v>18.64406779661017</v>
      </c>
      <c r="S62" s="123">
        <v>0</v>
      </c>
      <c r="T62" s="123">
        <v>37.142857142857146</v>
      </c>
      <c r="U62" s="123">
        <v>13.419913419913421</v>
      </c>
      <c r="V62" s="123">
        <v>17.721518987341771</v>
      </c>
      <c r="W62" s="123">
        <v>6.8181818181818183</v>
      </c>
      <c r="X62" s="123">
        <v>19.512195121951219</v>
      </c>
      <c r="Y62" s="48" t="s">
        <v>96</v>
      </c>
    </row>
    <row r="63" spans="1:25" s="13" customFormat="1" ht="20.25" customHeight="1" x14ac:dyDescent="0.25">
      <c r="A63" s="140" t="s">
        <v>720</v>
      </c>
      <c r="B63" s="55" t="s">
        <v>721</v>
      </c>
      <c r="C63" s="29" t="s">
        <v>194</v>
      </c>
      <c r="D63" s="29" t="s">
        <v>158</v>
      </c>
      <c r="E63" s="29" t="s">
        <v>195</v>
      </c>
      <c r="F63" s="48">
        <v>8.7596899224806197</v>
      </c>
      <c r="G63" s="123">
        <v>10.05586592178771</v>
      </c>
      <c r="H63" s="123">
        <v>12.403100775193799</v>
      </c>
      <c r="I63" s="123">
        <v>10.56338028169014</v>
      </c>
      <c r="J63" s="123">
        <v>10.909090909090908</v>
      </c>
      <c r="K63" s="123">
        <v>5.9859154929577461</v>
      </c>
      <c r="L63" s="123">
        <v>6.666666666666667</v>
      </c>
      <c r="M63" s="123">
        <v>7.4534161490683228</v>
      </c>
      <c r="N63" s="123">
        <v>7.1428571428571432</v>
      </c>
      <c r="O63" s="48">
        <v>16.627816627816628</v>
      </c>
      <c r="P63" s="123">
        <v>16.402116402116402</v>
      </c>
      <c r="Q63" s="123">
        <v>15.503875968992247</v>
      </c>
      <c r="R63" s="123">
        <v>17.460317460317459</v>
      </c>
      <c r="S63" s="123">
        <v>0</v>
      </c>
      <c r="T63" s="123">
        <v>38.271604938271608</v>
      </c>
      <c r="U63" s="123">
        <v>14.963503649635037</v>
      </c>
      <c r="V63" s="123">
        <v>17.857142857142858</v>
      </c>
      <c r="W63" s="123">
        <v>8.3333333333333339</v>
      </c>
      <c r="X63" s="123">
        <v>19.148936170212767</v>
      </c>
      <c r="Y63" s="48" t="s">
        <v>96</v>
      </c>
    </row>
    <row r="64" spans="1:25" s="13" customFormat="1" ht="20.25" customHeight="1" x14ac:dyDescent="0.25">
      <c r="A64" s="140" t="s">
        <v>722</v>
      </c>
      <c r="B64" s="55" t="s">
        <v>723</v>
      </c>
      <c r="C64" s="29" t="s">
        <v>194</v>
      </c>
      <c r="D64" s="29" t="s">
        <v>158</v>
      </c>
      <c r="E64" s="29" t="s">
        <v>195</v>
      </c>
      <c r="F64" s="48">
        <v>32.402995234853641</v>
      </c>
      <c r="G64" s="123">
        <v>34.507042253521128</v>
      </c>
      <c r="H64" s="123">
        <v>43.28358208955224</v>
      </c>
      <c r="I64" s="123">
        <v>15.189873417721518</v>
      </c>
      <c r="J64" s="123">
        <v>14.285714285714286</v>
      </c>
      <c r="K64" s="123">
        <v>31.5625</v>
      </c>
      <c r="L64" s="123">
        <v>37.795275590551178</v>
      </c>
      <c r="M64" s="123">
        <v>38.421052631578945</v>
      </c>
      <c r="N64" s="123">
        <v>29.310344827586206</v>
      </c>
      <c r="O64" s="48">
        <v>30.779661016949152</v>
      </c>
      <c r="P64" s="123">
        <v>30.875576036866359</v>
      </c>
      <c r="Q64" s="123">
        <v>28.467153284671532</v>
      </c>
      <c r="R64" s="123">
        <v>31.578947368421051</v>
      </c>
      <c r="S64" s="123">
        <v>0</v>
      </c>
      <c r="T64" s="123">
        <v>48.80952380952381</v>
      </c>
      <c r="U64" s="123">
        <v>25.752508361204015</v>
      </c>
      <c r="V64" s="123">
        <v>43.96551724137931</v>
      </c>
      <c r="W64" s="123">
        <v>17.616580310880828</v>
      </c>
      <c r="X64" s="123">
        <v>50</v>
      </c>
      <c r="Y64" s="48" t="s">
        <v>96</v>
      </c>
    </row>
    <row r="65" spans="1:25" s="13" customFormat="1" ht="20.25" customHeight="1" x14ac:dyDescent="0.25">
      <c r="A65" s="140" t="s">
        <v>724</v>
      </c>
      <c r="B65" s="55" t="s">
        <v>725</v>
      </c>
      <c r="C65" s="29" t="s">
        <v>194</v>
      </c>
      <c r="D65" s="29" t="s">
        <v>158</v>
      </c>
      <c r="E65" s="29" t="s">
        <v>195</v>
      </c>
      <c r="F65" s="48">
        <v>17.553191489361701</v>
      </c>
      <c r="G65" s="123">
        <v>20.745920745920746</v>
      </c>
      <c r="H65" s="123">
        <v>13.286713286713287</v>
      </c>
      <c r="I65" s="123">
        <v>8.75</v>
      </c>
      <c r="J65" s="123">
        <v>9.67741935483871</v>
      </c>
      <c r="K65" s="123">
        <v>20.37037037037037</v>
      </c>
      <c r="L65" s="123">
        <v>15.384615384615385</v>
      </c>
      <c r="M65" s="123">
        <v>21.319796954314722</v>
      </c>
      <c r="N65" s="123">
        <v>13.559322033898304</v>
      </c>
      <c r="O65" s="48">
        <v>29.706275033377835</v>
      </c>
      <c r="P65" s="123">
        <v>30.593607305936072</v>
      </c>
      <c r="Q65" s="123">
        <v>26.530612244897959</v>
      </c>
      <c r="R65" s="123">
        <v>24.342105263157894</v>
      </c>
      <c r="S65" s="123">
        <v>0</v>
      </c>
      <c r="T65" s="123">
        <v>52.325581395348834</v>
      </c>
      <c r="U65" s="123">
        <v>28.239202657807308</v>
      </c>
      <c r="V65" s="123">
        <v>33.050847457627121</v>
      </c>
      <c r="W65" s="123">
        <v>17.857142857142858</v>
      </c>
      <c r="X65" s="123">
        <v>51.666666666666664</v>
      </c>
      <c r="Y65" s="48" t="s">
        <v>96</v>
      </c>
    </row>
    <row r="66" spans="1:25" s="13" customFormat="1" ht="20.25" customHeight="1" x14ac:dyDescent="0.25">
      <c r="A66" s="140" t="s">
        <v>726</v>
      </c>
      <c r="B66" s="55" t="s">
        <v>727</v>
      </c>
      <c r="C66" s="29" t="s">
        <v>194</v>
      </c>
      <c r="D66" s="29" t="s">
        <v>158</v>
      </c>
      <c r="E66" s="29" t="s">
        <v>195</v>
      </c>
      <c r="F66" s="48">
        <v>11.333750782717596</v>
      </c>
      <c r="G66" s="123">
        <v>14.545454545454545</v>
      </c>
      <c r="H66" s="123">
        <v>6.0810810810810807</v>
      </c>
      <c r="I66" s="123">
        <v>2.8571428571428572</v>
      </c>
      <c r="J66" s="123">
        <v>3.4883720930232558</v>
      </c>
      <c r="K66" s="123">
        <v>15.82089552238806</v>
      </c>
      <c r="L66" s="123">
        <v>13.986013986013987</v>
      </c>
      <c r="M66" s="123">
        <v>10.476190476190476</v>
      </c>
      <c r="N66" s="123">
        <v>8.3333333333333339</v>
      </c>
      <c r="O66" s="48" t="s">
        <v>96</v>
      </c>
      <c r="P66" s="123" t="s">
        <v>96</v>
      </c>
      <c r="Q66" s="123" t="s">
        <v>96</v>
      </c>
      <c r="R66" s="123" t="s">
        <v>96</v>
      </c>
      <c r="S66" s="123" t="s">
        <v>96</v>
      </c>
      <c r="T66" s="123" t="s">
        <v>96</v>
      </c>
      <c r="U66" s="123" t="s">
        <v>96</v>
      </c>
      <c r="V66" s="123" t="s">
        <v>96</v>
      </c>
      <c r="W66" s="123" t="s">
        <v>96</v>
      </c>
      <c r="X66" s="123" t="s">
        <v>96</v>
      </c>
      <c r="Y66" s="48" t="s">
        <v>96</v>
      </c>
    </row>
    <row r="67" spans="1:25" s="13" customFormat="1" ht="20.25" customHeight="1" x14ac:dyDescent="0.25">
      <c r="A67" s="140" t="s">
        <v>728</v>
      </c>
      <c r="B67" s="55" t="s">
        <v>729</v>
      </c>
      <c r="C67" s="29" t="s">
        <v>194</v>
      </c>
      <c r="D67" s="29" t="s">
        <v>158</v>
      </c>
      <c r="E67" s="29" t="s">
        <v>195</v>
      </c>
      <c r="F67" s="48">
        <v>25.793382849426063</v>
      </c>
      <c r="G67" s="123">
        <v>26.24113475177305</v>
      </c>
      <c r="H67" s="123">
        <v>22.377622377622377</v>
      </c>
      <c r="I67" s="123">
        <v>14.465408805031446</v>
      </c>
      <c r="J67" s="123">
        <v>16.071428571428573</v>
      </c>
      <c r="K67" s="123">
        <v>30.124223602484474</v>
      </c>
      <c r="L67" s="123">
        <v>28.90625</v>
      </c>
      <c r="M67" s="123">
        <v>29.166666666666668</v>
      </c>
      <c r="N67" s="123">
        <v>29.310344827586206</v>
      </c>
      <c r="O67" s="48">
        <v>28.49462365591398</v>
      </c>
      <c r="P67" s="123">
        <v>32.574031890660592</v>
      </c>
      <c r="Q67" s="123">
        <v>24.64788732394366</v>
      </c>
      <c r="R67" s="123">
        <v>19.867549668874172</v>
      </c>
      <c r="S67" s="123">
        <v>0</v>
      </c>
      <c r="T67" s="123">
        <v>51.764705882352942</v>
      </c>
      <c r="U67" s="123">
        <v>24.496644295302012</v>
      </c>
      <c r="V67" s="123">
        <v>34.782608695652172</v>
      </c>
      <c r="W67" s="123">
        <v>14.285714285714286</v>
      </c>
      <c r="X67" s="123">
        <v>51.666666666666664</v>
      </c>
      <c r="Y67" s="48" t="s">
        <v>96</v>
      </c>
    </row>
    <row r="68" spans="1:25" s="13" customFormat="1" ht="20.25" customHeight="1" x14ac:dyDescent="0.25">
      <c r="A68" s="140" t="s">
        <v>730</v>
      </c>
      <c r="B68" s="55" t="s">
        <v>731</v>
      </c>
      <c r="C68" s="29" t="s">
        <v>194</v>
      </c>
      <c r="D68" s="29" t="s">
        <v>158</v>
      </c>
      <c r="E68" s="29" t="s">
        <v>195</v>
      </c>
      <c r="F68" s="48">
        <v>9.7359735973597363</v>
      </c>
      <c r="G68" s="123">
        <v>7.5</v>
      </c>
      <c r="H68" s="123">
        <v>12.037037037037036</v>
      </c>
      <c r="I68" s="123">
        <v>11.971830985915492</v>
      </c>
      <c r="J68" s="123">
        <v>19.642857142857142</v>
      </c>
      <c r="K68" s="123">
        <v>10.638297872340425</v>
      </c>
      <c r="L68" s="123">
        <v>12.121212121212121</v>
      </c>
      <c r="M68" s="123">
        <v>5.1948051948051948</v>
      </c>
      <c r="N68" s="123">
        <v>5.882352941176471</v>
      </c>
      <c r="O68" s="48">
        <v>17.394957983193276</v>
      </c>
      <c r="P68" s="123">
        <v>17</v>
      </c>
      <c r="Q68" s="123">
        <v>13.445378151260504</v>
      </c>
      <c r="R68" s="123">
        <v>19.327731092436974</v>
      </c>
      <c r="S68" s="123">
        <v>0</v>
      </c>
      <c r="T68" s="123">
        <v>36.470588235294116</v>
      </c>
      <c r="U68" s="123">
        <v>20.3125</v>
      </c>
      <c r="V68" s="123">
        <v>7.8651685393258424</v>
      </c>
      <c r="W68" s="123">
        <v>12.5</v>
      </c>
      <c r="X68" s="123">
        <v>11.538461538461538</v>
      </c>
      <c r="Y68" s="48" t="s">
        <v>96</v>
      </c>
    </row>
    <row r="69" spans="1:25" s="13" customFormat="1" ht="20.25" customHeight="1" x14ac:dyDescent="0.25">
      <c r="A69" s="140" t="s">
        <v>732</v>
      </c>
      <c r="B69" s="55" t="s">
        <v>733</v>
      </c>
      <c r="C69" s="29" t="s">
        <v>194</v>
      </c>
      <c r="D69" s="29" t="s">
        <v>158</v>
      </c>
      <c r="E69" s="29" t="s">
        <v>195</v>
      </c>
      <c r="F69" s="48">
        <v>35.290193462308203</v>
      </c>
      <c r="G69" s="123">
        <v>31.934731934731936</v>
      </c>
      <c r="H69" s="123">
        <v>44.055944055944053</v>
      </c>
      <c r="I69" s="123">
        <v>19.375</v>
      </c>
      <c r="J69" s="123">
        <v>14.545454545454545</v>
      </c>
      <c r="K69" s="123">
        <v>39.263803680981596</v>
      </c>
      <c r="L69" s="123">
        <v>42.962962962962962</v>
      </c>
      <c r="M69" s="123">
        <v>42.931937172774866</v>
      </c>
      <c r="N69" s="123">
        <v>36.666666666666664</v>
      </c>
      <c r="O69" s="48">
        <v>37.608550434201739</v>
      </c>
      <c r="P69" s="123">
        <v>40.961098398169334</v>
      </c>
      <c r="Q69" s="123">
        <v>39.726027397260275</v>
      </c>
      <c r="R69" s="123">
        <v>33.116883116883116</v>
      </c>
      <c r="S69" s="123">
        <v>0</v>
      </c>
      <c r="T69" s="123">
        <v>55.952380952380949</v>
      </c>
      <c r="U69" s="123">
        <v>31.456953642384107</v>
      </c>
      <c r="V69" s="123">
        <v>43.589743589743591</v>
      </c>
      <c r="W69" s="123">
        <v>29.441624365482234</v>
      </c>
      <c r="X69" s="123">
        <v>40</v>
      </c>
      <c r="Y69" s="48" t="s">
        <v>96</v>
      </c>
    </row>
    <row r="70" spans="1:25" s="13" customFormat="1" ht="20.25" customHeight="1" x14ac:dyDescent="0.25">
      <c r="A70" s="140" t="s">
        <v>734</v>
      </c>
      <c r="B70" s="55" t="s">
        <v>735</v>
      </c>
      <c r="C70" s="29" t="s">
        <v>194</v>
      </c>
      <c r="D70" s="29" t="s">
        <v>158</v>
      </c>
      <c r="E70" s="29" t="s">
        <v>195</v>
      </c>
      <c r="F70" s="48">
        <v>23.885562208915502</v>
      </c>
      <c r="G70" s="123">
        <v>23.474178403755868</v>
      </c>
      <c r="H70" s="123">
        <v>18.75</v>
      </c>
      <c r="I70" s="123">
        <v>13.664596273291925</v>
      </c>
      <c r="J70" s="123">
        <v>16.071428571428573</v>
      </c>
      <c r="K70" s="123">
        <v>30.061349693251532</v>
      </c>
      <c r="L70" s="123">
        <v>28.148148148148149</v>
      </c>
      <c r="M70" s="123">
        <v>25.510204081632654</v>
      </c>
      <c r="N70" s="123">
        <v>25.423728813559322</v>
      </c>
      <c r="O70" s="48">
        <v>36.764705882352942</v>
      </c>
      <c r="P70" s="123">
        <v>39.635535307517081</v>
      </c>
      <c r="Q70" s="123">
        <v>37.241379310344826</v>
      </c>
      <c r="R70" s="123">
        <v>35.947712418300654</v>
      </c>
      <c r="S70" s="123">
        <v>0</v>
      </c>
      <c r="T70" s="123">
        <v>58.139534883720927</v>
      </c>
      <c r="U70" s="123">
        <v>33.55481727574751</v>
      </c>
      <c r="V70" s="123">
        <v>36.206896551724135</v>
      </c>
      <c r="W70" s="123">
        <v>25</v>
      </c>
      <c r="X70" s="123">
        <v>41.666666666666664</v>
      </c>
      <c r="Y70" s="48" t="s">
        <v>96</v>
      </c>
    </row>
    <row r="71" spans="1:25" s="13" customFormat="1" ht="20.25" customHeight="1" x14ac:dyDescent="0.25">
      <c r="A71" s="140" t="s">
        <v>736</v>
      </c>
      <c r="B71" s="55" t="s">
        <v>737</v>
      </c>
      <c r="C71" s="29" t="s">
        <v>194</v>
      </c>
      <c r="D71" s="29" t="s">
        <v>158</v>
      </c>
      <c r="E71" s="29" t="s">
        <v>195</v>
      </c>
      <c r="F71" s="48">
        <v>13.471177944862156</v>
      </c>
      <c r="G71" s="123">
        <v>16.136363636363637</v>
      </c>
      <c r="H71" s="123">
        <v>8.7837837837837842</v>
      </c>
      <c r="I71" s="123">
        <v>8.5714285714285712</v>
      </c>
      <c r="J71" s="123">
        <v>7.0588235294117645</v>
      </c>
      <c r="K71" s="123">
        <v>16.417910447761194</v>
      </c>
      <c r="L71" s="123">
        <v>16.083916083916083</v>
      </c>
      <c r="M71" s="123">
        <v>10.476190476190476</v>
      </c>
      <c r="N71" s="123">
        <v>16.666666666666668</v>
      </c>
      <c r="O71" s="48" t="s">
        <v>96</v>
      </c>
      <c r="P71" s="123" t="s">
        <v>96</v>
      </c>
      <c r="Q71" s="123" t="s">
        <v>96</v>
      </c>
      <c r="R71" s="123" t="s">
        <v>96</v>
      </c>
      <c r="S71" s="123" t="s">
        <v>96</v>
      </c>
      <c r="T71" s="123" t="s">
        <v>96</v>
      </c>
      <c r="U71" s="123" t="s">
        <v>96</v>
      </c>
      <c r="V71" s="123" t="s">
        <v>96</v>
      </c>
      <c r="W71" s="123" t="s">
        <v>96</v>
      </c>
      <c r="X71" s="123" t="s">
        <v>96</v>
      </c>
      <c r="Y71" s="48" t="s">
        <v>96</v>
      </c>
    </row>
    <row r="72" spans="1:25" s="13" customFormat="1" ht="20.25" customHeight="1" x14ac:dyDescent="0.25">
      <c r="A72" s="140" t="s">
        <v>738</v>
      </c>
      <c r="B72" s="55" t="s">
        <v>739</v>
      </c>
      <c r="C72" s="29" t="s">
        <v>194</v>
      </c>
      <c r="D72" s="29" t="s">
        <v>158</v>
      </c>
      <c r="E72" s="29" t="s">
        <v>195</v>
      </c>
      <c r="F72" s="48">
        <v>6.3953488372093021</v>
      </c>
      <c r="G72" s="123">
        <v>6.4516129032258061</v>
      </c>
      <c r="H72" s="123">
        <v>19.047619047619047</v>
      </c>
      <c r="I72" s="123">
        <v>4.7619047619047619</v>
      </c>
      <c r="J72" s="123">
        <v>12.5</v>
      </c>
      <c r="K72" s="123">
        <v>4.8543689320388346</v>
      </c>
      <c r="L72" s="123">
        <v>0</v>
      </c>
      <c r="M72" s="123">
        <v>2.6315789473684212</v>
      </c>
      <c r="N72" s="123">
        <v>0</v>
      </c>
      <c r="O72" s="48">
        <v>20.44943820224719</v>
      </c>
      <c r="P72" s="123">
        <v>18.823529411764707</v>
      </c>
      <c r="Q72" s="123">
        <v>7.1428571428571432</v>
      </c>
      <c r="R72" s="123">
        <v>31.428571428571427</v>
      </c>
      <c r="S72" s="123">
        <v>30.76923076923077</v>
      </c>
      <c r="T72" s="123">
        <v>25</v>
      </c>
      <c r="U72" s="123">
        <v>19.008264462809919</v>
      </c>
      <c r="V72" s="123">
        <v>20.454545454545453</v>
      </c>
      <c r="W72" s="123">
        <v>25.757575757575758</v>
      </c>
      <c r="X72" s="123">
        <v>9.0909090909090917</v>
      </c>
      <c r="Y72" s="48" t="s">
        <v>96</v>
      </c>
    </row>
    <row r="73" spans="1:25" s="13" customFormat="1" ht="20.25" customHeight="1" x14ac:dyDescent="0.25">
      <c r="A73" s="140" t="s">
        <v>740</v>
      </c>
      <c r="B73" s="55" t="s">
        <v>741</v>
      </c>
      <c r="C73" s="29" t="s">
        <v>194</v>
      </c>
      <c r="D73" s="29" t="s">
        <v>158</v>
      </c>
      <c r="E73" s="29" t="s">
        <v>195</v>
      </c>
      <c r="F73" s="48">
        <v>25.871857258718574</v>
      </c>
      <c r="G73" s="123">
        <v>29.178470254957507</v>
      </c>
      <c r="H73" s="123">
        <v>19.658119658119659</v>
      </c>
      <c r="I73" s="123">
        <v>22.602739726027398</v>
      </c>
      <c r="J73" s="123">
        <v>11.111111111111111</v>
      </c>
      <c r="K73" s="123">
        <v>29.323308270676691</v>
      </c>
      <c r="L73" s="123">
        <v>30.392156862745097</v>
      </c>
      <c r="M73" s="123">
        <v>21.232876712328768</v>
      </c>
      <c r="N73" s="123">
        <v>28.571428571428573</v>
      </c>
      <c r="O73" s="48">
        <v>27.899432278994322</v>
      </c>
      <c r="P73" s="123">
        <v>35.755813953488371</v>
      </c>
      <c r="Q73" s="123">
        <v>24.590163934426229</v>
      </c>
      <c r="R73" s="123">
        <v>31.623931623931625</v>
      </c>
      <c r="S73" s="123">
        <v>37.037037037037038</v>
      </c>
      <c r="T73" s="123">
        <v>30.136986301369863</v>
      </c>
      <c r="U73" s="123">
        <v>23.622047244094489</v>
      </c>
      <c r="V73" s="123">
        <v>20.212765957446809</v>
      </c>
      <c r="W73" s="123">
        <v>23.225806451612904</v>
      </c>
      <c r="X73" s="123">
        <v>14.893617021276595</v>
      </c>
      <c r="Y73" s="48" t="s">
        <v>96</v>
      </c>
    </row>
    <row r="74" spans="1:25" s="13" customFormat="1" ht="20.25" customHeight="1" x14ac:dyDescent="0.25">
      <c r="A74" s="140" t="s">
        <v>742</v>
      </c>
      <c r="B74" s="55" t="s">
        <v>743</v>
      </c>
      <c r="C74" s="29" t="s">
        <v>194</v>
      </c>
      <c r="D74" s="29" t="s">
        <v>158</v>
      </c>
      <c r="E74" s="29" t="s">
        <v>195</v>
      </c>
      <c r="F74" s="48">
        <v>8.595988538681949</v>
      </c>
      <c r="G74" s="123">
        <v>4.7619047619047619</v>
      </c>
      <c r="H74" s="123">
        <v>20.454545454545453</v>
      </c>
      <c r="I74" s="123">
        <v>0</v>
      </c>
      <c r="J74" s="123">
        <v>17.391304347826086</v>
      </c>
      <c r="K74" s="123">
        <v>2.6785714285714284</v>
      </c>
      <c r="L74" s="123">
        <v>0</v>
      </c>
      <c r="M74" s="123">
        <v>11.764705882352942</v>
      </c>
      <c r="N74" s="123">
        <v>37.5</v>
      </c>
      <c r="O74" s="48">
        <v>24.296675191815858</v>
      </c>
      <c r="P74" s="123">
        <v>20</v>
      </c>
      <c r="Q74" s="123">
        <v>17.5</v>
      </c>
      <c r="R74" s="123">
        <v>43.478260869565219</v>
      </c>
      <c r="S74" s="123">
        <v>33.333333333333336</v>
      </c>
      <c r="T74" s="123">
        <v>37.931034482758619</v>
      </c>
      <c r="U74" s="123">
        <v>18</v>
      </c>
      <c r="V74" s="123">
        <v>16.129032258064516</v>
      </c>
      <c r="W74" s="123">
        <v>25.806451612903224</v>
      </c>
      <c r="X74" s="123">
        <v>28.571428571428573</v>
      </c>
      <c r="Y74" s="48" t="s">
        <v>96</v>
      </c>
    </row>
    <row r="75" spans="1:25" s="13" customFormat="1" ht="20.25" customHeight="1" x14ac:dyDescent="0.25">
      <c r="A75" s="140" t="s">
        <v>744</v>
      </c>
      <c r="B75" s="55" t="s">
        <v>461</v>
      </c>
      <c r="C75" s="29" t="s">
        <v>194</v>
      </c>
      <c r="D75" s="29" t="s">
        <v>158</v>
      </c>
      <c r="E75" s="29" t="s">
        <v>195</v>
      </c>
      <c r="F75" s="48">
        <v>6.151832460732984</v>
      </c>
      <c r="G75" s="123">
        <v>6.1465721040189125</v>
      </c>
      <c r="H75" s="123">
        <v>8.1481481481481488</v>
      </c>
      <c r="I75" s="123">
        <v>4.0462427745664744</v>
      </c>
      <c r="J75" s="123">
        <v>10.588235294117647</v>
      </c>
      <c r="K75" s="123">
        <v>5.4140127388535033</v>
      </c>
      <c r="L75" s="123">
        <v>8.7591240875912408</v>
      </c>
      <c r="M75" s="123">
        <v>3.4482758620689653</v>
      </c>
      <c r="N75" s="123">
        <v>8.6206896551724146</v>
      </c>
      <c r="O75" s="48">
        <v>24.8135593220339</v>
      </c>
      <c r="P75" s="123">
        <v>22.572815533980581</v>
      </c>
      <c r="Q75" s="123">
        <v>23.571428571428573</v>
      </c>
      <c r="R75" s="123">
        <v>23.021582733812949</v>
      </c>
      <c r="S75" s="123">
        <v>38.46153846153846</v>
      </c>
      <c r="T75" s="123">
        <v>40.963855421686745</v>
      </c>
      <c r="U75" s="123">
        <v>25</v>
      </c>
      <c r="V75" s="123">
        <v>28.90625</v>
      </c>
      <c r="W75" s="123">
        <v>18.686868686868689</v>
      </c>
      <c r="X75" s="123">
        <v>29.82456140350877</v>
      </c>
      <c r="Y75" s="48" t="s">
        <v>96</v>
      </c>
    </row>
    <row r="76" spans="1:25" s="13" customFormat="1" ht="20.25" customHeight="1" x14ac:dyDescent="0.25">
      <c r="A76" s="140" t="s">
        <v>745</v>
      </c>
      <c r="B76" s="55" t="s">
        <v>746</v>
      </c>
      <c r="C76" s="29" t="s">
        <v>194</v>
      </c>
      <c r="D76" s="29" t="s">
        <v>158</v>
      </c>
      <c r="E76" s="29" t="s">
        <v>195</v>
      </c>
      <c r="F76" s="48">
        <v>5.6541748849441156</v>
      </c>
      <c r="G76" s="123">
        <v>7.7283372365339575</v>
      </c>
      <c r="H76" s="123">
        <v>5.1094890510948909</v>
      </c>
      <c r="I76" s="123">
        <v>2.9940119760479043</v>
      </c>
      <c r="J76" s="123">
        <v>12.790697674418604</v>
      </c>
      <c r="K76" s="123">
        <v>3.1746031746031744</v>
      </c>
      <c r="L76" s="123">
        <v>7.3529411764705879</v>
      </c>
      <c r="M76" s="123">
        <v>3.0612244897959182</v>
      </c>
      <c r="N76" s="123">
        <v>7.0175438596491224</v>
      </c>
      <c r="O76" s="48">
        <v>25.204918032786885</v>
      </c>
      <c r="P76" s="123">
        <v>24.819277108433734</v>
      </c>
      <c r="Q76" s="123">
        <v>22.222222222222221</v>
      </c>
      <c r="R76" s="123">
        <v>22.962962962962962</v>
      </c>
      <c r="S76" s="123">
        <v>30.434782608695652</v>
      </c>
      <c r="T76" s="123">
        <v>46.511627906976742</v>
      </c>
      <c r="U76" s="123">
        <v>20.333333333333332</v>
      </c>
      <c r="V76" s="123">
        <v>35.15625</v>
      </c>
      <c r="W76" s="123">
        <v>20</v>
      </c>
      <c r="X76" s="123">
        <v>26.785714285714285</v>
      </c>
      <c r="Y76" s="48" t="s">
        <v>96</v>
      </c>
    </row>
    <row r="77" spans="1:25" s="13" customFormat="1" ht="20.25" customHeight="1" x14ac:dyDescent="0.25">
      <c r="A77" s="140" t="s">
        <v>747</v>
      </c>
      <c r="B77" s="55" t="s">
        <v>748</v>
      </c>
      <c r="C77" s="29" t="s">
        <v>194</v>
      </c>
      <c r="D77" s="29" t="s">
        <v>158</v>
      </c>
      <c r="E77" s="29" t="s">
        <v>195</v>
      </c>
      <c r="F77" s="48">
        <v>6.6491112574061884</v>
      </c>
      <c r="G77" s="123">
        <v>6.4593301435406696</v>
      </c>
      <c r="H77" s="123">
        <v>6.2015503875968996</v>
      </c>
      <c r="I77" s="123">
        <v>5.882352941176471</v>
      </c>
      <c r="J77" s="123">
        <v>12.790697674418604</v>
      </c>
      <c r="K77" s="123">
        <v>3.4920634920634921</v>
      </c>
      <c r="L77" s="123">
        <v>8.0291970802919703</v>
      </c>
      <c r="M77" s="123">
        <v>5.882352941176471</v>
      </c>
      <c r="N77" s="123">
        <v>18.333333333333332</v>
      </c>
      <c r="O77" s="48">
        <v>25.066137566137566</v>
      </c>
      <c r="P77" s="123">
        <v>23.300970873786408</v>
      </c>
      <c r="Q77" s="123">
        <v>23.913043478260871</v>
      </c>
      <c r="R77" s="123">
        <v>23.80952380952381</v>
      </c>
      <c r="S77" s="123">
        <v>25.925925925925927</v>
      </c>
      <c r="T77" s="123">
        <v>47.058823529411768</v>
      </c>
      <c r="U77" s="123">
        <v>24.193548387096776</v>
      </c>
      <c r="V77" s="123">
        <v>30.597014925373134</v>
      </c>
      <c r="W77" s="123">
        <v>17.647058823529413</v>
      </c>
      <c r="X77" s="123">
        <v>29.09090909090909</v>
      </c>
      <c r="Y77" s="48" t="s">
        <v>96</v>
      </c>
    </row>
    <row r="78" spans="1:25" s="13" customFormat="1" ht="20.25" customHeight="1" x14ac:dyDescent="0.25">
      <c r="A78" s="140" t="s">
        <v>749</v>
      </c>
      <c r="B78" s="55" t="s">
        <v>750</v>
      </c>
      <c r="C78" s="29" t="s">
        <v>194</v>
      </c>
      <c r="D78" s="29" t="s">
        <v>158</v>
      </c>
      <c r="E78" s="29" t="s">
        <v>195</v>
      </c>
      <c r="F78" s="48">
        <v>4.2921204356181937</v>
      </c>
      <c r="G78" s="123">
        <v>5.3488372093023253</v>
      </c>
      <c r="H78" s="123">
        <v>4.4117647058823533</v>
      </c>
      <c r="I78" s="123">
        <v>2.9069767441860463</v>
      </c>
      <c r="J78" s="123">
        <v>5.8139534883720927</v>
      </c>
      <c r="K78" s="123">
        <v>2.7272727272727271</v>
      </c>
      <c r="L78" s="123">
        <v>5.0724637681159424</v>
      </c>
      <c r="M78" s="123">
        <v>5.2380952380952381</v>
      </c>
      <c r="N78" s="123">
        <v>1.6949152542372881</v>
      </c>
      <c r="O78" s="48">
        <v>21.59383033419023</v>
      </c>
      <c r="P78" s="123">
        <v>20.803782505910167</v>
      </c>
      <c r="Q78" s="123">
        <v>17.006802721088434</v>
      </c>
      <c r="R78" s="123">
        <v>25.974025974025974</v>
      </c>
      <c r="S78" s="123">
        <v>18.518518518518519</v>
      </c>
      <c r="T78" s="123">
        <v>52.325581395348834</v>
      </c>
      <c r="U78" s="123">
        <v>18.530351437699679</v>
      </c>
      <c r="V78" s="123">
        <v>23.239436619718308</v>
      </c>
      <c r="W78" s="123">
        <v>12.621359223300971</v>
      </c>
      <c r="X78" s="123">
        <v>27.586206896551722</v>
      </c>
      <c r="Y78" s="48" t="s">
        <v>96</v>
      </c>
    </row>
    <row r="79" spans="1:25" s="13" customFormat="1" ht="20.25" customHeight="1" x14ac:dyDescent="0.25">
      <c r="A79" s="140" t="s">
        <v>751</v>
      </c>
      <c r="B79" s="55" t="s">
        <v>462</v>
      </c>
      <c r="C79" s="29" t="s">
        <v>194</v>
      </c>
      <c r="D79" s="29" t="s">
        <v>158</v>
      </c>
      <c r="E79" s="29" t="s">
        <v>195</v>
      </c>
      <c r="F79" s="48">
        <v>4.9454078355812463</v>
      </c>
      <c r="G79" s="123">
        <v>4.8611111111111107</v>
      </c>
      <c r="H79" s="123">
        <v>4.3478260869565215</v>
      </c>
      <c r="I79" s="123">
        <v>4.0462427745664744</v>
      </c>
      <c r="J79" s="123">
        <v>10.465116279069768</v>
      </c>
      <c r="K79" s="123">
        <v>4.2168674698795181</v>
      </c>
      <c r="L79" s="123">
        <v>6.106870229007634</v>
      </c>
      <c r="M79" s="123">
        <v>3.9024390243902438</v>
      </c>
      <c r="N79" s="123">
        <v>6.666666666666667</v>
      </c>
      <c r="O79" s="48">
        <v>21.062864549578741</v>
      </c>
      <c r="P79" s="123">
        <v>18.092909535452321</v>
      </c>
      <c r="Q79" s="123">
        <v>16.083916083916083</v>
      </c>
      <c r="R79" s="123">
        <v>21.428571428571427</v>
      </c>
      <c r="S79" s="123">
        <v>18.518518518518519</v>
      </c>
      <c r="T79" s="123">
        <v>55.813953488372093</v>
      </c>
      <c r="U79" s="123">
        <v>22.222222222222221</v>
      </c>
      <c r="V79" s="123">
        <v>23.239436619718308</v>
      </c>
      <c r="W79" s="123">
        <v>10.628019323671497</v>
      </c>
      <c r="X79" s="123">
        <v>28.333333333333332</v>
      </c>
      <c r="Y79" s="48" t="s">
        <v>96</v>
      </c>
    </row>
    <row r="80" spans="1:25" s="13" customFormat="1" ht="81" customHeight="1" x14ac:dyDescent="0.25">
      <c r="A80" s="140" t="s">
        <v>752</v>
      </c>
      <c r="B80" s="129" t="s">
        <v>1297</v>
      </c>
      <c r="C80" s="29" t="s">
        <v>194</v>
      </c>
      <c r="D80" s="29" t="s">
        <v>158</v>
      </c>
      <c r="E80" s="29" t="s">
        <v>195</v>
      </c>
      <c r="F80" s="97">
        <v>61.555075593952481</v>
      </c>
      <c r="G80" s="98">
        <v>57.89473684210526</v>
      </c>
      <c r="H80" s="98">
        <v>42.857142857142854</v>
      </c>
      <c r="I80" s="98">
        <v>64.285714285714292</v>
      </c>
      <c r="J80" s="98">
        <v>61.53846153846154</v>
      </c>
      <c r="K80" s="98">
        <v>67.34693877551021</v>
      </c>
      <c r="L80" s="98">
        <v>56.60377358490566</v>
      </c>
      <c r="M80" s="98">
        <v>67.532467532467535</v>
      </c>
      <c r="N80" s="98">
        <v>83.333333333333329</v>
      </c>
      <c r="O80" s="48" t="s">
        <v>96</v>
      </c>
      <c r="P80" s="123" t="s">
        <v>96</v>
      </c>
      <c r="Q80" s="123" t="s">
        <v>96</v>
      </c>
      <c r="R80" s="123" t="s">
        <v>96</v>
      </c>
      <c r="S80" s="123" t="s">
        <v>96</v>
      </c>
      <c r="T80" s="123" t="s">
        <v>96</v>
      </c>
      <c r="U80" s="123" t="s">
        <v>96</v>
      </c>
      <c r="V80" s="123" t="s">
        <v>96</v>
      </c>
      <c r="W80" s="123" t="s">
        <v>96</v>
      </c>
      <c r="X80" s="123" t="s">
        <v>96</v>
      </c>
      <c r="Y80" s="48" t="s">
        <v>96</v>
      </c>
    </row>
    <row r="81" spans="6:14" hidden="1" x14ac:dyDescent="0.25"/>
    <row r="82" spans="6:14" hidden="1" x14ac:dyDescent="0.25"/>
    <row r="83" spans="6:14" hidden="1" x14ac:dyDescent="0.25"/>
    <row r="84" spans="6:14" hidden="1" x14ac:dyDescent="0.25"/>
    <row r="85" spans="6:14" hidden="1" x14ac:dyDescent="0.25"/>
    <row r="86" spans="6:14" hidden="1" x14ac:dyDescent="0.25"/>
    <row r="87" spans="6:14" hidden="1" x14ac:dyDescent="0.25"/>
    <row r="88" spans="6:14" hidden="1" x14ac:dyDescent="0.25"/>
    <row r="89" spans="6:14" ht="18.75" hidden="1" customHeight="1" x14ac:dyDescent="0.3">
      <c r="F89" s="151"/>
      <c r="G89" s="151"/>
      <c r="H89" s="151"/>
      <c r="I89" s="151"/>
      <c r="J89" s="151"/>
      <c r="K89" s="151"/>
      <c r="L89" s="151"/>
      <c r="M89" s="151"/>
      <c r="N89" s="151"/>
    </row>
    <row r="90" spans="6:14" hidden="1" x14ac:dyDescent="0.25"/>
    <row r="91" spans="6:14" hidden="1" x14ac:dyDescent="0.25"/>
    <row r="92" spans="6:14" hidden="1" x14ac:dyDescent="0.25"/>
    <row r="93" spans="6:14" hidden="1" x14ac:dyDescent="0.25"/>
    <row r="94" spans="6:14" hidden="1" x14ac:dyDescent="0.25"/>
    <row r="95" spans="6:14" hidden="1" x14ac:dyDescent="0.25"/>
    <row r="96" spans="6:14" hidden="1" x14ac:dyDescent="0.25"/>
  </sheetData>
  <sheetProtection password="FA90" sheet="1" objects="1" scenarios="1" selectLockedCells="1" selectUnlockedCells="1"/>
  <mergeCells count="16">
    <mergeCell ref="I18:J18"/>
    <mergeCell ref="R18:T18"/>
    <mergeCell ref="A1:Z1"/>
    <mergeCell ref="A3:A4"/>
    <mergeCell ref="B3:B4"/>
    <mergeCell ref="C3:C4"/>
    <mergeCell ref="D3:D4"/>
    <mergeCell ref="E3:E4"/>
    <mergeCell ref="F3:N3"/>
    <mergeCell ref="O3:X3"/>
    <mergeCell ref="Y3:Y4"/>
    <mergeCell ref="B5:E5"/>
    <mergeCell ref="I15:J15"/>
    <mergeCell ref="R15:T15"/>
    <mergeCell ref="I17:J17"/>
    <mergeCell ref="R17:T17"/>
  </mergeCells>
  <pageMargins left="0.70866141732283472" right="0.70866141732283472" top="0.74803149606299213" bottom="0.74803149606299213" header="0.31496062992125984" footer="0.31496062992125984"/>
  <pageSetup paperSize="9" scale="20"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zoomScale="50" zoomScaleNormal="50" workbookViewId="0">
      <selection sqref="A1:Z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14" width="22.42578125" customWidth="1"/>
    <col min="15" max="15" width="22.42578125" style="136" customWidth="1"/>
    <col min="16" max="25" width="22.42578125" customWidth="1"/>
    <col min="26" max="26" width="22.42578125" hidden="1" customWidth="1"/>
    <col min="27" max="16384" width="9.140625" hidden="1"/>
  </cols>
  <sheetData>
    <row r="1" spans="1:26" ht="27" x14ac:dyDescent="0.35">
      <c r="A1" s="220" t="s">
        <v>463</v>
      </c>
      <c r="B1" s="220"/>
      <c r="C1" s="220"/>
      <c r="D1" s="220"/>
      <c r="E1" s="220"/>
      <c r="F1" s="220"/>
      <c r="G1" s="220"/>
      <c r="H1" s="220"/>
      <c r="I1" s="220"/>
      <c r="J1" s="220"/>
      <c r="K1" s="220"/>
      <c r="L1" s="220"/>
      <c r="M1" s="220"/>
      <c r="N1" s="220"/>
      <c r="O1" s="220"/>
      <c r="P1" s="220"/>
      <c r="Q1" s="220"/>
      <c r="R1" s="220"/>
      <c r="S1" s="220"/>
      <c r="T1" s="220"/>
      <c r="U1" s="220"/>
      <c r="V1" s="220"/>
      <c r="W1" s="220"/>
      <c r="X1" s="220"/>
      <c r="Y1" s="220"/>
      <c r="Z1" s="220"/>
    </row>
    <row r="2" spans="1:26" ht="20.25" x14ac:dyDescent="0.3">
      <c r="A2" s="131"/>
      <c r="B2" s="59"/>
      <c r="C2" s="59"/>
      <c r="D2" s="59"/>
      <c r="E2" s="59"/>
      <c r="F2" s="132"/>
      <c r="G2" s="132"/>
      <c r="H2" s="132"/>
      <c r="I2" s="132"/>
      <c r="J2" s="132"/>
      <c r="K2" s="132"/>
      <c r="L2" s="132"/>
      <c r="M2" s="132"/>
      <c r="N2" s="132"/>
      <c r="O2" s="59"/>
      <c r="P2" s="59"/>
      <c r="Q2" s="59"/>
      <c r="R2" s="59"/>
      <c r="S2" s="59"/>
      <c r="T2" s="59"/>
      <c r="U2" s="59"/>
      <c r="V2" s="59"/>
      <c r="W2" s="59"/>
      <c r="X2" s="59"/>
      <c r="Y2" s="59"/>
      <c r="Z2" s="59"/>
    </row>
    <row r="3" spans="1:26" ht="20.25" x14ac:dyDescent="0.25">
      <c r="A3" s="262" t="s">
        <v>77</v>
      </c>
      <c r="B3" s="223" t="s">
        <v>78</v>
      </c>
      <c r="C3" s="225" t="s">
        <v>79</v>
      </c>
      <c r="D3" s="225" t="s">
        <v>80</v>
      </c>
      <c r="E3" s="225" t="s">
        <v>81</v>
      </c>
      <c r="F3" s="227" t="s">
        <v>82</v>
      </c>
      <c r="G3" s="228"/>
      <c r="H3" s="228"/>
      <c r="I3" s="228"/>
      <c r="J3" s="228"/>
      <c r="K3" s="228"/>
      <c r="L3" s="228"/>
      <c r="M3" s="228"/>
      <c r="N3" s="228"/>
      <c r="O3" s="255" t="s">
        <v>83</v>
      </c>
      <c r="P3" s="255"/>
      <c r="Q3" s="255"/>
      <c r="R3" s="255"/>
      <c r="S3" s="255"/>
      <c r="T3" s="255"/>
      <c r="U3" s="255"/>
      <c r="V3" s="255"/>
      <c r="W3" s="255"/>
      <c r="X3" s="255"/>
      <c r="Y3" s="263" t="s">
        <v>84</v>
      </c>
      <c r="Z3" s="59"/>
    </row>
    <row r="4" spans="1:26" ht="209.25" customHeight="1" x14ac:dyDescent="0.25">
      <c r="A4" s="222"/>
      <c r="B4" s="224"/>
      <c r="C4" s="226"/>
      <c r="D4" s="226"/>
      <c r="E4" s="226"/>
      <c r="F4" s="133" t="s">
        <v>218</v>
      </c>
      <c r="G4" s="58" t="s">
        <v>86</v>
      </c>
      <c r="H4" s="16" t="s">
        <v>32</v>
      </c>
      <c r="I4" s="16" t="s">
        <v>34</v>
      </c>
      <c r="J4" s="16" t="s">
        <v>36</v>
      </c>
      <c r="K4" s="16" t="s">
        <v>38</v>
      </c>
      <c r="L4" s="16" t="s">
        <v>40</v>
      </c>
      <c r="M4" s="16" t="s">
        <v>42</v>
      </c>
      <c r="N4" s="16" t="s">
        <v>44</v>
      </c>
      <c r="O4" s="133" t="s">
        <v>218</v>
      </c>
      <c r="P4" s="58" t="s">
        <v>86</v>
      </c>
      <c r="Q4" s="16" t="s">
        <v>32</v>
      </c>
      <c r="R4" s="16" t="s">
        <v>34</v>
      </c>
      <c r="S4" s="16" t="s">
        <v>46</v>
      </c>
      <c r="T4" s="16" t="s">
        <v>36</v>
      </c>
      <c r="U4" s="16" t="s">
        <v>38</v>
      </c>
      <c r="V4" s="16" t="s">
        <v>40</v>
      </c>
      <c r="W4" s="16" t="s">
        <v>42</v>
      </c>
      <c r="X4" s="16" t="s">
        <v>44</v>
      </c>
      <c r="Y4" s="263"/>
      <c r="Z4" s="59"/>
    </row>
    <row r="5" spans="1:26" ht="20.25" x14ac:dyDescent="0.25">
      <c r="A5" s="65" t="s">
        <v>464</v>
      </c>
      <c r="B5" s="232" t="s">
        <v>465</v>
      </c>
      <c r="C5" s="233"/>
      <c r="D5" s="233"/>
      <c r="E5" s="234"/>
      <c r="F5" s="62"/>
      <c r="G5" s="63"/>
      <c r="H5" s="63"/>
      <c r="I5" s="63"/>
      <c r="J5" s="63"/>
      <c r="K5" s="63"/>
      <c r="L5" s="63"/>
      <c r="M5" s="63"/>
      <c r="N5" s="63"/>
      <c r="O5" s="64"/>
      <c r="P5" s="27"/>
      <c r="Q5" s="27"/>
      <c r="R5" s="27"/>
      <c r="S5" s="27"/>
      <c r="T5" s="27"/>
      <c r="U5" s="27"/>
      <c r="V5" s="27"/>
      <c r="W5" s="27"/>
      <c r="X5" s="27"/>
      <c r="Y5" s="52"/>
      <c r="Z5" s="59"/>
    </row>
    <row r="6" spans="1:26" ht="141.75" customHeight="1" x14ac:dyDescent="0.25">
      <c r="A6" s="65" t="s">
        <v>466</v>
      </c>
      <c r="B6" s="129" t="s">
        <v>1298</v>
      </c>
      <c r="C6" s="66" t="s">
        <v>91</v>
      </c>
      <c r="D6" s="66" t="s">
        <v>467</v>
      </c>
      <c r="E6" s="66" t="s">
        <v>195</v>
      </c>
      <c r="F6" s="38">
        <f>(F7+F8+F9+F10+F11+F12)/100</f>
        <v>1.78</v>
      </c>
      <c r="G6" s="39">
        <f t="shared" ref="G6:Y6" si="0">(G7+G8+G9+G10+G11+G12)/100</f>
        <v>1.9095022624434392</v>
      </c>
      <c r="H6" s="39">
        <f t="shared" si="0"/>
        <v>1.2635135135135134</v>
      </c>
      <c r="I6" s="39">
        <f t="shared" si="0"/>
        <v>1.8114285714285714</v>
      </c>
      <c r="J6" s="39">
        <f t="shared" si="0"/>
        <v>1.1511627906976745</v>
      </c>
      <c r="K6" s="39">
        <f t="shared" si="0"/>
        <v>1.7373134328358211</v>
      </c>
      <c r="L6" s="39">
        <f t="shared" si="0"/>
        <v>2.0209790209790213</v>
      </c>
      <c r="M6" s="39">
        <f t="shared" si="0"/>
        <v>1.9336492890995263</v>
      </c>
      <c r="N6" s="39">
        <f t="shared" si="0"/>
        <v>2.0333333333333332</v>
      </c>
      <c r="O6" s="38">
        <f t="shared" si="0"/>
        <v>1.859</v>
      </c>
      <c r="P6" s="39">
        <f t="shared" si="0"/>
        <v>1.9705999999999997</v>
      </c>
      <c r="Q6" s="39">
        <f t="shared" si="0"/>
        <v>1.3222</v>
      </c>
      <c r="R6" s="39">
        <f t="shared" si="0"/>
        <v>2.1429</v>
      </c>
      <c r="S6" s="39">
        <f t="shared" si="0"/>
        <v>1.7036999999999998</v>
      </c>
      <c r="T6" s="39">
        <f t="shared" si="0"/>
        <v>1.5466</v>
      </c>
      <c r="U6" s="39">
        <f t="shared" si="0"/>
        <v>1.7696999999999996</v>
      </c>
      <c r="V6" s="39">
        <f t="shared" si="0"/>
        <v>1.7133</v>
      </c>
      <c r="W6" s="39">
        <f t="shared" si="0"/>
        <v>2.0758999999999999</v>
      </c>
      <c r="X6" s="39">
        <f t="shared" si="0"/>
        <v>2.2166000000000001</v>
      </c>
      <c r="Y6" s="38">
        <f t="shared" si="0"/>
        <v>1.9699999999999998</v>
      </c>
      <c r="Z6" s="59"/>
    </row>
    <row r="7" spans="1:26" ht="40.5" x14ac:dyDescent="0.25">
      <c r="A7" s="65" t="s">
        <v>468</v>
      </c>
      <c r="B7" s="66" t="s">
        <v>469</v>
      </c>
      <c r="C7" s="66" t="s">
        <v>91</v>
      </c>
      <c r="D7" s="66" t="s">
        <v>158</v>
      </c>
      <c r="E7" s="66" t="s">
        <v>195</v>
      </c>
      <c r="F7" s="38">
        <v>37</v>
      </c>
      <c r="G7" s="39">
        <v>37.104072398190048</v>
      </c>
      <c r="H7" s="39">
        <v>30.405405405405407</v>
      </c>
      <c r="I7" s="39">
        <v>35.428571428571431</v>
      </c>
      <c r="J7" s="39">
        <v>19.767441860465116</v>
      </c>
      <c r="K7" s="39">
        <v>36.71641791044776</v>
      </c>
      <c r="L7" s="39">
        <v>47.552447552447553</v>
      </c>
      <c r="M7" s="39">
        <v>43.127962085308056</v>
      </c>
      <c r="N7" s="39">
        <v>36.666666666666664</v>
      </c>
      <c r="O7" s="38">
        <v>38.01</v>
      </c>
      <c r="P7" s="39">
        <v>41.86</v>
      </c>
      <c r="Q7" s="39">
        <v>22.82</v>
      </c>
      <c r="R7" s="39">
        <v>44.81</v>
      </c>
      <c r="S7" s="39">
        <v>18.52</v>
      </c>
      <c r="T7" s="39">
        <v>24.42</v>
      </c>
      <c r="U7" s="39">
        <v>34.07</v>
      </c>
      <c r="V7" s="39">
        <v>40.56</v>
      </c>
      <c r="W7" s="39">
        <v>50.71</v>
      </c>
      <c r="X7" s="39">
        <v>28.33</v>
      </c>
      <c r="Y7" s="52">
        <v>46.8</v>
      </c>
      <c r="Z7" s="59"/>
    </row>
    <row r="8" spans="1:26" ht="40.5" x14ac:dyDescent="0.25">
      <c r="A8" s="65" t="s">
        <v>470</v>
      </c>
      <c r="B8" s="66" t="s">
        <v>471</v>
      </c>
      <c r="C8" s="66" t="s">
        <v>91</v>
      </c>
      <c r="D8" s="66" t="s">
        <v>158</v>
      </c>
      <c r="E8" s="66" t="s">
        <v>195</v>
      </c>
      <c r="F8" s="38">
        <v>46.875</v>
      </c>
      <c r="G8" s="39">
        <v>59.276018099547514</v>
      </c>
      <c r="H8" s="39">
        <v>38.513513513513516</v>
      </c>
      <c r="I8" s="39">
        <v>48</v>
      </c>
      <c r="J8" s="39">
        <v>16.279069767441861</v>
      </c>
      <c r="K8" s="39">
        <v>46.567164179104481</v>
      </c>
      <c r="L8" s="39">
        <v>50.349650349650346</v>
      </c>
      <c r="M8" s="39">
        <v>41.706161137440759</v>
      </c>
      <c r="N8" s="39">
        <v>28.333333333333332</v>
      </c>
      <c r="O8" s="38">
        <v>53.49</v>
      </c>
      <c r="P8" s="39">
        <v>50.9</v>
      </c>
      <c r="Q8" s="39">
        <v>34.9</v>
      </c>
      <c r="R8" s="39">
        <v>66.88</v>
      </c>
      <c r="S8" s="39">
        <v>77.78</v>
      </c>
      <c r="T8" s="39">
        <v>58.14</v>
      </c>
      <c r="U8" s="39">
        <v>51.74</v>
      </c>
      <c r="V8" s="39">
        <v>40.56</v>
      </c>
      <c r="W8" s="39">
        <v>62.56</v>
      </c>
      <c r="X8" s="39">
        <v>75</v>
      </c>
      <c r="Y8" s="52">
        <v>37.299999999999997</v>
      </c>
      <c r="Z8" s="59"/>
    </row>
    <row r="9" spans="1:26" ht="40.5" x14ac:dyDescent="0.25">
      <c r="A9" s="65" t="s">
        <v>472</v>
      </c>
      <c r="B9" s="66" t="s">
        <v>473</v>
      </c>
      <c r="C9" s="66" t="s">
        <v>91</v>
      </c>
      <c r="D9" s="66" t="s">
        <v>158</v>
      </c>
      <c r="E9" s="66" t="s">
        <v>195</v>
      </c>
      <c r="F9" s="38">
        <v>23.5</v>
      </c>
      <c r="G9" s="39">
        <v>26.696832579185521</v>
      </c>
      <c r="H9" s="39">
        <v>16.216216216216218</v>
      </c>
      <c r="I9" s="39">
        <v>30.857142857142858</v>
      </c>
      <c r="J9" s="39">
        <v>3.4883720930232558</v>
      </c>
      <c r="K9" s="39">
        <v>21.194029850746269</v>
      </c>
      <c r="L9" s="39">
        <v>31.46853146853147</v>
      </c>
      <c r="M9" s="39">
        <v>23.222748815165875</v>
      </c>
      <c r="N9" s="39">
        <v>20</v>
      </c>
      <c r="O9" s="38">
        <v>28.45</v>
      </c>
      <c r="P9" s="39">
        <v>33.26</v>
      </c>
      <c r="Q9" s="39">
        <v>18.79</v>
      </c>
      <c r="R9" s="39">
        <v>32.47</v>
      </c>
      <c r="S9" s="39">
        <v>29.63</v>
      </c>
      <c r="T9" s="39">
        <v>19.77</v>
      </c>
      <c r="U9" s="39">
        <v>23.97</v>
      </c>
      <c r="V9" s="39">
        <v>19.579999999999998</v>
      </c>
      <c r="W9" s="39">
        <v>31.28</v>
      </c>
      <c r="X9" s="39">
        <v>53.33</v>
      </c>
      <c r="Y9" s="52">
        <v>20.100000000000001</v>
      </c>
      <c r="Z9" s="59"/>
    </row>
    <row r="10" spans="1:26" ht="40.5" x14ac:dyDescent="0.25">
      <c r="A10" s="65" t="s">
        <v>474</v>
      </c>
      <c r="B10" s="66" t="s">
        <v>475</v>
      </c>
      <c r="C10" s="66" t="s">
        <v>91</v>
      </c>
      <c r="D10" s="66" t="s">
        <v>158</v>
      </c>
      <c r="E10" s="66" t="s">
        <v>195</v>
      </c>
      <c r="F10" s="38">
        <v>20.3125</v>
      </c>
      <c r="G10" s="39">
        <v>16.968325791855204</v>
      </c>
      <c r="H10" s="39">
        <v>9.4594594594594597</v>
      </c>
      <c r="I10" s="39">
        <v>22.857142857142858</v>
      </c>
      <c r="J10" s="39">
        <v>12.790697674418604</v>
      </c>
      <c r="K10" s="39">
        <v>24.477611940298509</v>
      </c>
      <c r="L10" s="39">
        <v>27.972027972027973</v>
      </c>
      <c r="M10" s="39">
        <v>21.800947867298579</v>
      </c>
      <c r="N10" s="39">
        <v>28.333333333333332</v>
      </c>
      <c r="O10" s="38">
        <v>21.77</v>
      </c>
      <c r="P10" s="39">
        <v>29.64</v>
      </c>
      <c r="Q10" s="39">
        <v>16.78</v>
      </c>
      <c r="R10" s="39">
        <v>24.03</v>
      </c>
      <c r="S10" s="39">
        <v>14.81</v>
      </c>
      <c r="T10" s="39">
        <v>15.12</v>
      </c>
      <c r="U10" s="39">
        <v>15.77</v>
      </c>
      <c r="V10" s="39">
        <v>20.98</v>
      </c>
      <c r="W10" s="39">
        <v>23.7</v>
      </c>
      <c r="X10" s="39">
        <v>10</v>
      </c>
      <c r="Y10" s="52">
        <v>27.6</v>
      </c>
      <c r="Z10" s="59"/>
    </row>
    <row r="11" spans="1:26" ht="40.5" x14ac:dyDescent="0.25">
      <c r="A11" s="65" t="s">
        <v>476</v>
      </c>
      <c r="B11" s="66" t="s">
        <v>477</v>
      </c>
      <c r="C11" s="66" t="s">
        <v>91</v>
      </c>
      <c r="D11" s="66" t="s">
        <v>158</v>
      </c>
      <c r="E11" s="66" t="s">
        <v>195</v>
      </c>
      <c r="F11" s="38">
        <v>25.625</v>
      </c>
      <c r="G11" s="39">
        <v>26.923076923076923</v>
      </c>
      <c r="H11" s="39">
        <v>16.891891891891891</v>
      </c>
      <c r="I11" s="39">
        <v>24.571428571428573</v>
      </c>
      <c r="J11" s="39">
        <v>24.418604651162791</v>
      </c>
      <c r="K11" s="39">
        <v>20.597014925373134</v>
      </c>
      <c r="L11" s="39">
        <v>30.06993006993007</v>
      </c>
      <c r="M11" s="39">
        <v>34.123222748815166</v>
      </c>
      <c r="N11" s="39">
        <v>30</v>
      </c>
      <c r="O11" s="38">
        <v>25.74</v>
      </c>
      <c r="P11" s="39">
        <v>20.59</v>
      </c>
      <c r="Q11" s="39">
        <v>21.48</v>
      </c>
      <c r="R11" s="39">
        <v>37.01</v>
      </c>
      <c r="S11" s="39">
        <v>22.22</v>
      </c>
      <c r="T11" s="39">
        <v>19.77</v>
      </c>
      <c r="U11" s="39">
        <v>30.28</v>
      </c>
      <c r="V11" s="39">
        <v>32.17</v>
      </c>
      <c r="W11" s="39">
        <v>20.38</v>
      </c>
      <c r="X11" s="39">
        <v>35</v>
      </c>
      <c r="Y11" s="52">
        <v>57.8</v>
      </c>
      <c r="Z11" s="59"/>
    </row>
    <row r="12" spans="1:26" ht="40.5" x14ac:dyDescent="0.25">
      <c r="A12" s="65" t="s">
        <v>478</v>
      </c>
      <c r="B12" s="66" t="s">
        <v>479</v>
      </c>
      <c r="C12" s="66" t="s">
        <v>91</v>
      </c>
      <c r="D12" s="66" t="s">
        <v>158</v>
      </c>
      <c r="E12" s="66" t="s">
        <v>195</v>
      </c>
      <c r="F12" s="38">
        <v>24.6875</v>
      </c>
      <c r="G12" s="39">
        <v>23.981900452488688</v>
      </c>
      <c r="H12" s="39">
        <v>14.864864864864865</v>
      </c>
      <c r="I12" s="39">
        <v>19.428571428571427</v>
      </c>
      <c r="J12" s="39">
        <v>38.372093023255815</v>
      </c>
      <c r="K12" s="39">
        <v>24.17910447761194</v>
      </c>
      <c r="L12" s="39">
        <v>14.685314685314685</v>
      </c>
      <c r="M12" s="39">
        <v>29.383886255924171</v>
      </c>
      <c r="N12" s="39">
        <v>60</v>
      </c>
      <c r="O12" s="38">
        <v>18.440000000000001</v>
      </c>
      <c r="P12" s="39">
        <v>20.81</v>
      </c>
      <c r="Q12" s="39">
        <v>17.45</v>
      </c>
      <c r="R12" s="39">
        <v>9.09</v>
      </c>
      <c r="S12" s="39">
        <v>7.41</v>
      </c>
      <c r="T12" s="39">
        <v>17.440000000000001</v>
      </c>
      <c r="U12" s="39">
        <v>21.14</v>
      </c>
      <c r="V12" s="39">
        <v>17.48</v>
      </c>
      <c r="W12" s="39">
        <v>18.96</v>
      </c>
      <c r="X12" s="39">
        <v>20</v>
      </c>
      <c r="Y12" s="52">
        <v>7.4</v>
      </c>
      <c r="Z12" s="59"/>
    </row>
    <row r="13" spans="1:26" ht="40.5" x14ac:dyDescent="0.25">
      <c r="A13" s="65" t="s">
        <v>480</v>
      </c>
      <c r="B13" s="66" t="s">
        <v>481</v>
      </c>
      <c r="C13" s="66"/>
      <c r="D13" s="66" t="s">
        <v>457</v>
      </c>
      <c r="E13" s="66" t="s">
        <v>195</v>
      </c>
      <c r="F13" s="24" t="s">
        <v>457</v>
      </c>
      <c r="G13" s="66" t="s">
        <v>457</v>
      </c>
      <c r="H13" s="66" t="s">
        <v>457</v>
      </c>
      <c r="I13" s="66" t="s">
        <v>457</v>
      </c>
      <c r="J13" s="66" t="s">
        <v>457</v>
      </c>
      <c r="K13" s="66" t="s">
        <v>457</v>
      </c>
      <c r="L13" s="66" t="s">
        <v>457</v>
      </c>
      <c r="M13" s="66" t="s">
        <v>457</v>
      </c>
      <c r="N13" s="66" t="s">
        <v>457</v>
      </c>
      <c r="O13" s="24" t="s">
        <v>457</v>
      </c>
      <c r="P13" s="66" t="s">
        <v>457</v>
      </c>
      <c r="Q13" s="66" t="s">
        <v>457</v>
      </c>
      <c r="R13" s="66" t="s">
        <v>457</v>
      </c>
      <c r="S13" s="66" t="s">
        <v>457</v>
      </c>
      <c r="T13" s="66" t="s">
        <v>457</v>
      </c>
      <c r="U13" s="66" t="s">
        <v>457</v>
      </c>
      <c r="V13" s="66" t="s">
        <v>457</v>
      </c>
      <c r="W13" s="66" t="s">
        <v>457</v>
      </c>
      <c r="X13" s="66" t="s">
        <v>457</v>
      </c>
      <c r="Y13" s="24" t="s">
        <v>457</v>
      </c>
      <c r="Z13" s="59"/>
    </row>
    <row r="14" spans="1:26" ht="60.75" x14ac:dyDescent="0.25">
      <c r="A14" s="65" t="s">
        <v>482</v>
      </c>
      <c r="B14" s="66" t="s">
        <v>483</v>
      </c>
      <c r="C14" s="66" t="s">
        <v>91</v>
      </c>
      <c r="D14" s="66" t="s">
        <v>158</v>
      </c>
      <c r="E14" s="66" t="s">
        <v>195</v>
      </c>
      <c r="F14" s="38">
        <v>15.8125</v>
      </c>
      <c r="G14" s="39">
        <v>9.9547511312217196</v>
      </c>
      <c r="H14" s="39">
        <v>5.4054054054054053</v>
      </c>
      <c r="I14" s="39">
        <v>15.428571428571429</v>
      </c>
      <c r="J14" s="39">
        <v>6.9767441860465116</v>
      </c>
      <c r="K14" s="39">
        <v>24.477611940298509</v>
      </c>
      <c r="L14" s="39">
        <v>25.874125874125873</v>
      </c>
      <c r="M14" s="39">
        <v>16.587677725118482</v>
      </c>
      <c r="N14" s="39">
        <v>23.333333333333332</v>
      </c>
      <c r="O14" s="38">
        <v>14.6</v>
      </c>
      <c r="P14" s="39">
        <v>15.38</v>
      </c>
      <c r="Q14" s="39">
        <v>12.08</v>
      </c>
      <c r="R14" s="39">
        <v>9.09</v>
      </c>
      <c r="S14" s="39">
        <v>11.11</v>
      </c>
      <c r="T14" s="39">
        <v>8.14</v>
      </c>
      <c r="U14" s="39">
        <v>21.45</v>
      </c>
      <c r="V14" s="39">
        <v>13.99</v>
      </c>
      <c r="W14" s="39">
        <v>15.64</v>
      </c>
      <c r="X14" s="39">
        <v>1.67</v>
      </c>
      <c r="Y14" s="38">
        <v>6.63</v>
      </c>
      <c r="Z14" s="59"/>
    </row>
    <row r="15" spans="1:26" ht="60.75" x14ac:dyDescent="0.25">
      <c r="A15" s="65" t="s">
        <v>484</v>
      </c>
      <c r="B15" s="66" t="s">
        <v>485</v>
      </c>
      <c r="C15" s="66" t="s">
        <v>91</v>
      </c>
      <c r="D15" s="66" t="s">
        <v>158</v>
      </c>
      <c r="E15" s="66" t="s">
        <v>195</v>
      </c>
      <c r="F15" s="38">
        <v>18.4375</v>
      </c>
      <c r="G15" s="39">
        <v>18.099547511312217</v>
      </c>
      <c r="H15" s="39">
        <v>22.297297297297298</v>
      </c>
      <c r="I15" s="39">
        <v>17.714285714285715</v>
      </c>
      <c r="J15" s="39">
        <v>9.3023255813953494</v>
      </c>
      <c r="K15" s="39">
        <v>18.507462686567163</v>
      </c>
      <c r="L15" s="39">
        <v>19.58041958041958</v>
      </c>
      <c r="M15" s="39">
        <v>19.431279620853079</v>
      </c>
      <c r="N15" s="39">
        <v>20</v>
      </c>
      <c r="O15" s="38">
        <v>20.83</v>
      </c>
      <c r="P15" s="39">
        <v>18.100000000000001</v>
      </c>
      <c r="Q15" s="39">
        <v>13.42</v>
      </c>
      <c r="R15" s="39">
        <v>19.48</v>
      </c>
      <c r="S15" s="39">
        <v>25.93</v>
      </c>
      <c r="T15" s="39">
        <v>43.02</v>
      </c>
      <c r="U15" s="39">
        <v>28.08</v>
      </c>
      <c r="V15" s="39">
        <v>13.99</v>
      </c>
      <c r="W15" s="39">
        <v>20.85</v>
      </c>
      <c r="X15" s="39">
        <v>6.67</v>
      </c>
      <c r="Y15" s="38">
        <v>14.69</v>
      </c>
      <c r="Z15" s="59"/>
    </row>
    <row r="16" spans="1:26" ht="60.75" x14ac:dyDescent="0.25">
      <c r="A16" s="65" t="s">
        <v>486</v>
      </c>
      <c r="B16" s="66" t="s">
        <v>487</v>
      </c>
      <c r="C16" s="66" t="s">
        <v>91</v>
      </c>
      <c r="D16" s="66" t="s">
        <v>158</v>
      </c>
      <c r="E16" s="66" t="s">
        <v>195</v>
      </c>
      <c r="F16" s="38">
        <v>33.875</v>
      </c>
      <c r="G16" s="39">
        <v>41.628959276018101</v>
      </c>
      <c r="H16" s="39">
        <v>28.378378378378379</v>
      </c>
      <c r="I16" s="39">
        <v>34.857142857142854</v>
      </c>
      <c r="J16" s="39">
        <v>24.418604651162791</v>
      </c>
      <c r="K16" s="39">
        <v>30.746268656716417</v>
      </c>
      <c r="L16" s="39">
        <v>27.272727272727273</v>
      </c>
      <c r="M16" s="39">
        <v>36.96682464454976</v>
      </c>
      <c r="N16" s="39">
        <v>23.333333333333332</v>
      </c>
      <c r="O16" s="38">
        <v>34.36</v>
      </c>
      <c r="P16" s="39">
        <v>38.909999999999997</v>
      </c>
      <c r="Q16" s="39">
        <v>24.83</v>
      </c>
      <c r="R16" s="39">
        <v>37.01</v>
      </c>
      <c r="S16" s="39">
        <v>48.15</v>
      </c>
      <c r="T16" s="39">
        <v>22.09</v>
      </c>
      <c r="U16" s="39">
        <v>32.49</v>
      </c>
      <c r="V16" s="39">
        <v>30.77</v>
      </c>
      <c r="W16" s="39">
        <v>32.700000000000003</v>
      </c>
      <c r="X16" s="39">
        <v>53.33</v>
      </c>
      <c r="Y16" s="38">
        <v>46.63</v>
      </c>
      <c r="Z16" s="59"/>
    </row>
    <row r="17" spans="1:26" ht="60.75" x14ac:dyDescent="0.25">
      <c r="A17" s="65" t="s">
        <v>488</v>
      </c>
      <c r="B17" s="66" t="s">
        <v>489</v>
      </c>
      <c r="C17" s="66" t="s">
        <v>91</v>
      </c>
      <c r="D17" s="66" t="s">
        <v>158</v>
      </c>
      <c r="E17" s="66" t="s">
        <v>195</v>
      </c>
      <c r="F17" s="38">
        <v>17.5</v>
      </c>
      <c r="G17" s="39">
        <v>13.800904977375566</v>
      </c>
      <c r="H17" s="39">
        <v>37.837837837837839</v>
      </c>
      <c r="I17" s="39">
        <v>15.428571428571429</v>
      </c>
      <c r="J17" s="39">
        <v>23.255813953488371</v>
      </c>
      <c r="K17" s="39">
        <v>12.238805970149254</v>
      </c>
      <c r="L17" s="39">
        <v>12.587412587412587</v>
      </c>
      <c r="M17" s="39">
        <v>18.48341232227488</v>
      </c>
      <c r="N17" s="39">
        <v>30</v>
      </c>
      <c r="O17" s="38">
        <v>18.63</v>
      </c>
      <c r="P17" s="39">
        <v>16.739999999999998</v>
      </c>
      <c r="Q17" s="39">
        <v>32.89</v>
      </c>
      <c r="R17" s="39">
        <v>16.23</v>
      </c>
      <c r="S17" s="39">
        <v>14.81</v>
      </c>
      <c r="T17" s="39">
        <v>20.93</v>
      </c>
      <c r="U17" s="39">
        <v>9.7799999999999994</v>
      </c>
      <c r="V17" s="39">
        <v>23.08</v>
      </c>
      <c r="W17" s="39">
        <v>20.38</v>
      </c>
      <c r="X17" s="39">
        <v>31.67</v>
      </c>
      <c r="Y17" s="38">
        <v>23.63</v>
      </c>
      <c r="Z17" s="59"/>
    </row>
    <row r="18" spans="1:26" ht="40.5" x14ac:dyDescent="0.25">
      <c r="A18" s="65" t="s">
        <v>490</v>
      </c>
      <c r="B18" s="66" t="s">
        <v>491</v>
      </c>
      <c r="C18" s="66"/>
      <c r="D18" s="66" t="s">
        <v>457</v>
      </c>
      <c r="E18" s="66" t="s">
        <v>195</v>
      </c>
      <c r="F18" s="24" t="s">
        <v>457</v>
      </c>
      <c r="G18" s="66" t="s">
        <v>457</v>
      </c>
      <c r="H18" s="66" t="s">
        <v>457</v>
      </c>
      <c r="I18" s="66" t="s">
        <v>457</v>
      </c>
      <c r="J18" s="66" t="s">
        <v>457</v>
      </c>
      <c r="K18" s="66" t="s">
        <v>457</v>
      </c>
      <c r="L18" s="66" t="s">
        <v>457</v>
      </c>
      <c r="M18" s="66" t="s">
        <v>457</v>
      </c>
      <c r="N18" s="66" t="s">
        <v>457</v>
      </c>
      <c r="O18" s="24" t="s">
        <v>457</v>
      </c>
      <c r="P18" s="66" t="s">
        <v>457</v>
      </c>
      <c r="Q18" s="66" t="s">
        <v>457</v>
      </c>
      <c r="R18" s="66" t="s">
        <v>457</v>
      </c>
      <c r="S18" s="66" t="s">
        <v>457</v>
      </c>
      <c r="T18" s="66" t="s">
        <v>457</v>
      </c>
      <c r="U18" s="66" t="s">
        <v>457</v>
      </c>
      <c r="V18" s="66" t="s">
        <v>457</v>
      </c>
      <c r="W18" s="66" t="s">
        <v>457</v>
      </c>
      <c r="X18" s="66" t="s">
        <v>457</v>
      </c>
      <c r="Y18" s="24" t="s">
        <v>457</v>
      </c>
      <c r="Z18" s="59"/>
    </row>
    <row r="19" spans="1:26" ht="60.75" x14ac:dyDescent="0.25">
      <c r="A19" s="65" t="s">
        <v>492</v>
      </c>
      <c r="B19" s="66" t="s">
        <v>493</v>
      </c>
      <c r="C19" s="66" t="s">
        <v>91</v>
      </c>
      <c r="D19" s="66" t="s">
        <v>158</v>
      </c>
      <c r="E19" s="66" t="s">
        <v>195</v>
      </c>
      <c r="F19" s="38">
        <v>33.859223300970875</v>
      </c>
      <c r="G19" s="39">
        <v>40</v>
      </c>
      <c r="H19" s="39">
        <v>34.693877551020407</v>
      </c>
      <c r="I19" s="39">
        <v>21.59090909090909</v>
      </c>
      <c r="J19" s="39">
        <v>39.024390243902438</v>
      </c>
      <c r="K19" s="39">
        <v>31.25</v>
      </c>
      <c r="L19" s="39">
        <v>29.82456140350877</v>
      </c>
      <c r="M19" s="39">
        <v>32.773109243697476</v>
      </c>
      <c r="N19" s="39">
        <v>34.375</v>
      </c>
      <c r="O19" s="38">
        <v>28.98</v>
      </c>
      <c r="P19" s="39">
        <v>34.549999999999997</v>
      </c>
      <c r="Q19" s="39">
        <v>22.09</v>
      </c>
      <c r="R19" s="39">
        <v>21.95</v>
      </c>
      <c r="S19" s="39">
        <v>11.76</v>
      </c>
      <c r="T19" s="39">
        <v>21.62</v>
      </c>
      <c r="U19" s="39">
        <v>26.12</v>
      </c>
      <c r="V19" s="39">
        <v>22.08</v>
      </c>
      <c r="W19" s="39">
        <v>40.18</v>
      </c>
      <c r="X19" s="39">
        <v>29.41</v>
      </c>
      <c r="Y19" s="38">
        <v>31.05</v>
      </c>
      <c r="Z19" s="59"/>
    </row>
    <row r="20" spans="1:26" ht="60.75" x14ac:dyDescent="0.25">
      <c r="A20" s="65" t="s">
        <v>494</v>
      </c>
      <c r="B20" s="66" t="s">
        <v>495</v>
      </c>
      <c r="C20" s="66" t="s">
        <v>91</v>
      </c>
      <c r="D20" s="66" t="s">
        <v>158</v>
      </c>
      <c r="E20" s="66" t="s">
        <v>195</v>
      </c>
      <c r="F20" s="73">
        <v>29.126213592233</v>
      </c>
      <c r="G20" s="134">
        <v>32.653061224489797</v>
      </c>
      <c r="H20" s="134">
        <v>20.408163265306122</v>
      </c>
      <c r="I20" s="134">
        <v>35.227272727272727</v>
      </c>
      <c r="J20" s="134">
        <v>36.585365853658537</v>
      </c>
      <c r="K20" s="134">
        <v>25.694444444444443</v>
      </c>
      <c r="L20" s="134">
        <v>22.807017543859647</v>
      </c>
      <c r="M20" s="134">
        <v>33.613445378151262</v>
      </c>
      <c r="N20" s="134">
        <v>12.5</v>
      </c>
      <c r="O20" s="73">
        <v>26.247030878859857</v>
      </c>
      <c r="P20" s="134">
        <v>21.951219512195124</v>
      </c>
      <c r="Q20" s="134">
        <v>37.209302325581397</v>
      </c>
      <c r="R20" s="134">
        <v>29.268292682926827</v>
      </c>
      <c r="S20" s="134">
        <v>23.52941176470588</v>
      </c>
      <c r="T20" s="134">
        <v>24.324324324324326</v>
      </c>
      <c r="U20" s="134">
        <v>22.916666666666664</v>
      </c>
      <c r="V20" s="134">
        <v>29.850746268656714</v>
      </c>
      <c r="W20" s="134">
        <v>25.892857142857146</v>
      </c>
      <c r="X20" s="134">
        <v>31.372549019607842</v>
      </c>
      <c r="Y20" s="73">
        <v>42.236024844720497</v>
      </c>
      <c r="Z20" s="59"/>
    </row>
    <row r="21" spans="1:26" ht="60.75" x14ac:dyDescent="0.25">
      <c r="A21" s="65" t="s">
        <v>496</v>
      </c>
      <c r="B21" s="66" t="s">
        <v>497</v>
      </c>
      <c r="C21" s="66" t="s">
        <v>91</v>
      </c>
      <c r="D21" s="66" t="s">
        <v>158</v>
      </c>
      <c r="E21" s="66" t="s">
        <v>195</v>
      </c>
      <c r="F21" s="38">
        <v>63.470873786407765</v>
      </c>
      <c r="G21" s="39">
        <v>69.795918367346943</v>
      </c>
      <c r="H21" s="39">
        <v>53.061224489795919</v>
      </c>
      <c r="I21" s="39">
        <v>68.181818181818187</v>
      </c>
      <c r="J21" s="39">
        <v>43.902439024390247</v>
      </c>
      <c r="K21" s="39">
        <v>63.194444444444443</v>
      </c>
      <c r="L21" s="39">
        <v>61.403508771929822</v>
      </c>
      <c r="M21" s="39">
        <v>67.226890756302524</v>
      </c>
      <c r="N21" s="39">
        <v>50</v>
      </c>
      <c r="O21" s="38">
        <v>66.39</v>
      </c>
      <c r="P21" s="39">
        <v>66.67</v>
      </c>
      <c r="Q21" s="39">
        <v>65.12</v>
      </c>
      <c r="R21" s="39">
        <v>53.66</v>
      </c>
      <c r="S21" s="39">
        <v>94.12</v>
      </c>
      <c r="T21" s="39">
        <v>67.569999999999993</v>
      </c>
      <c r="U21" s="39">
        <v>60.45</v>
      </c>
      <c r="V21" s="39">
        <v>71.430000000000007</v>
      </c>
      <c r="W21" s="39">
        <v>66.959999999999994</v>
      </c>
      <c r="X21" s="39">
        <v>84.31</v>
      </c>
      <c r="Y21" s="38">
        <v>63.97</v>
      </c>
      <c r="Z21" s="59"/>
    </row>
    <row r="22" spans="1:26" ht="60.75" x14ac:dyDescent="0.25">
      <c r="A22" s="65" t="s">
        <v>498</v>
      </c>
      <c r="B22" s="66" t="s">
        <v>499</v>
      </c>
      <c r="C22" s="66" t="s">
        <v>91</v>
      </c>
      <c r="D22" s="66" t="s">
        <v>158</v>
      </c>
      <c r="E22" s="66" t="s">
        <v>195</v>
      </c>
      <c r="F22" s="38">
        <v>1.5776699029126213</v>
      </c>
      <c r="G22" s="39">
        <v>1.2244897959183674</v>
      </c>
      <c r="H22" s="39">
        <v>0</v>
      </c>
      <c r="I22" s="39">
        <v>1.1363636363636365</v>
      </c>
      <c r="J22" s="39">
        <v>0</v>
      </c>
      <c r="K22" s="39">
        <v>3.4722222222222223</v>
      </c>
      <c r="L22" s="39">
        <v>3.5087719298245612</v>
      </c>
      <c r="M22" s="39">
        <v>1.680672268907563</v>
      </c>
      <c r="N22" s="39">
        <v>0</v>
      </c>
      <c r="O22" s="38">
        <v>1.66</v>
      </c>
      <c r="P22" s="39">
        <v>0.81</v>
      </c>
      <c r="Q22" s="39">
        <v>1.1599999999999999</v>
      </c>
      <c r="R22" s="39">
        <v>2.44</v>
      </c>
      <c r="S22" s="39">
        <v>0</v>
      </c>
      <c r="T22" s="39">
        <v>0</v>
      </c>
      <c r="U22" s="39">
        <v>2.2400000000000002</v>
      </c>
      <c r="V22" s="39">
        <v>2.6</v>
      </c>
      <c r="W22" s="39">
        <v>3.57</v>
      </c>
      <c r="X22" s="39">
        <v>0</v>
      </c>
      <c r="Y22" s="38">
        <v>3.65</v>
      </c>
      <c r="Z22" s="59"/>
    </row>
    <row r="23" spans="1:26" ht="60.75" x14ac:dyDescent="0.25">
      <c r="A23" s="65" t="s">
        <v>500</v>
      </c>
      <c r="B23" s="66" t="s">
        <v>501</v>
      </c>
      <c r="C23" s="66" t="s">
        <v>91</v>
      </c>
      <c r="D23" s="66" t="s">
        <v>158</v>
      </c>
      <c r="E23" s="66" t="s">
        <v>195</v>
      </c>
      <c r="F23" s="38">
        <v>16.868932038834952</v>
      </c>
      <c r="G23" s="39">
        <v>20</v>
      </c>
      <c r="H23" s="39">
        <v>19.387755102040817</v>
      </c>
      <c r="I23" s="39">
        <v>12.5</v>
      </c>
      <c r="J23" s="39">
        <v>9.7560975609756095</v>
      </c>
      <c r="K23" s="39">
        <v>17.361111111111111</v>
      </c>
      <c r="L23" s="39">
        <v>14.035087719298245</v>
      </c>
      <c r="M23" s="39">
        <v>17.647058823529413</v>
      </c>
      <c r="N23" s="39">
        <v>6.25</v>
      </c>
      <c r="O23" s="38">
        <v>21.02</v>
      </c>
      <c r="P23" s="39">
        <v>15.85</v>
      </c>
      <c r="Q23" s="39">
        <v>27.91</v>
      </c>
      <c r="R23" s="39">
        <v>23.17</v>
      </c>
      <c r="S23" s="39">
        <v>52.94</v>
      </c>
      <c r="T23" s="39">
        <v>10.81</v>
      </c>
      <c r="U23" s="39">
        <v>19.399999999999999</v>
      </c>
      <c r="V23" s="39">
        <v>22.08</v>
      </c>
      <c r="W23" s="39">
        <v>26.79</v>
      </c>
      <c r="X23" s="39">
        <v>17.649999999999999</v>
      </c>
      <c r="Y23" s="38">
        <v>21</v>
      </c>
      <c r="Z23" s="59"/>
    </row>
    <row r="24" spans="1:26" ht="60.75" x14ac:dyDescent="0.25">
      <c r="A24" s="65" t="s">
        <v>502</v>
      </c>
      <c r="B24" s="66" t="s">
        <v>503</v>
      </c>
      <c r="C24" s="66" t="s">
        <v>91</v>
      </c>
      <c r="D24" s="66" t="s">
        <v>158</v>
      </c>
      <c r="E24" s="66" t="s">
        <v>195</v>
      </c>
      <c r="F24" s="38">
        <v>38.228155339805824</v>
      </c>
      <c r="G24" s="39">
        <v>42.04081632653061</v>
      </c>
      <c r="H24" s="39">
        <v>37.755102040816325</v>
      </c>
      <c r="I24" s="39">
        <v>29.545454545454547</v>
      </c>
      <c r="J24" s="39">
        <v>56.097560975609753</v>
      </c>
      <c r="K24" s="39">
        <v>33.333333333333336</v>
      </c>
      <c r="L24" s="39">
        <v>31.578947368421051</v>
      </c>
      <c r="M24" s="39">
        <v>40.336134453781511</v>
      </c>
      <c r="N24" s="39">
        <v>37.5</v>
      </c>
      <c r="O24" s="38">
        <v>8.31</v>
      </c>
      <c r="P24" s="39">
        <v>3.25</v>
      </c>
      <c r="Q24" s="39">
        <v>8.14</v>
      </c>
      <c r="R24" s="39">
        <v>6.1</v>
      </c>
      <c r="S24" s="39">
        <v>0</v>
      </c>
      <c r="T24" s="39">
        <v>8.11</v>
      </c>
      <c r="U24" s="39">
        <v>17.91</v>
      </c>
      <c r="V24" s="39">
        <v>9.09</v>
      </c>
      <c r="W24" s="39">
        <v>6.25</v>
      </c>
      <c r="X24" s="39">
        <v>17.649999999999999</v>
      </c>
      <c r="Y24" s="38">
        <v>10.050000000000001</v>
      </c>
      <c r="Z24" s="59"/>
    </row>
    <row r="25" spans="1:26" ht="40.5" x14ac:dyDescent="0.25">
      <c r="A25" s="65" t="s">
        <v>504</v>
      </c>
      <c r="B25" s="66" t="s">
        <v>505</v>
      </c>
      <c r="C25" s="66" t="s">
        <v>91</v>
      </c>
      <c r="D25" s="66" t="s">
        <v>460</v>
      </c>
      <c r="E25" s="66" t="s">
        <v>195</v>
      </c>
      <c r="F25" s="24" t="s">
        <v>457</v>
      </c>
      <c r="G25" s="66" t="s">
        <v>457</v>
      </c>
      <c r="H25" s="66" t="s">
        <v>457</v>
      </c>
      <c r="I25" s="66" t="s">
        <v>457</v>
      </c>
      <c r="J25" s="66" t="s">
        <v>457</v>
      </c>
      <c r="K25" s="66" t="s">
        <v>457</v>
      </c>
      <c r="L25" s="66" t="s">
        <v>457</v>
      </c>
      <c r="M25" s="66" t="s">
        <v>457</v>
      </c>
      <c r="N25" s="66" t="s">
        <v>457</v>
      </c>
      <c r="O25" s="24" t="s">
        <v>457</v>
      </c>
      <c r="P25" s="66" t="s">
        <v>457</v>
      </c>
      <c r="Q25" s="66" t="s">
        <v>457</v>
      </c>
      <c r="R25" s="66" t="s">
        <v>457</v>
      </c>
      <c r="S25" s="66" t="s">
        <v>457</v>
      </c>
      <c r="T25" s="66" t="s">
        <v>457</v>
      </c>
      <c r="U25" s="66" t="s">
        <v>457</v>
      </c>
      <c r="V25" s="66" t="s">
        <v>457</v>
      </c>
      <c r="W25" s="66" t="s">
        <v>457</v>
      </c>
      <c r="X25" s="66" t="s">
        <v>457</v>
      </c>
      <c r="Y25" s="24" t="s">
        <v>457</v>
      </c>
      <c r="Z25" s="59"/>
    </row>
    <row r="26" spans="1:26" ht="20.25" x14ac:dyDescent="0.25">
      <c r="A26" s="65" t="s">
        <v>506</v>
      </c>
      <c r="B26" s="53" t="s">
        <v>12</v>
      </c>
      <c r="C26" s="66" t="s">
        <v>91</v>
      </c>
      <c r="D26" s="66" t="s">
        <v>158</v>
      </c>
      <c r="E26" s="66" t="s">
        <v>195</v>
      </c>
      <c r="F26" s="48">
        <v>82.3125</v>
      </c>
      <c r="G26" s="51">
        <v>90.045248868778287</v>
      </c>
      <c r="H26" s="51">
        <v>76.351351351351354</v>
      </c>
      <c r="I26" s="51">
        <v>77.142857142857139</v>
      </c>
      <c r="J26" s="51">
        <v>68.604651162790702</v>
      </c>
      <c r="K26" s="51">
        <v>82.68656716417911</v>
      </c>
      <c r="L26" s="51">
        <v>74.825174825174827</v>
      </c>
      <c r="M26" s="51">
        <v>82.464454976303315</v>
      </c>
      <c r="N26" s="51">
        <v>90</v>
      </c>
      <c r="O26" s="48">
        <v>80.679672750157337</v>
      </c>
      <c r="P26" s="51">
        <v>86.199095022624434</v>
      </c>
      <c r="Q26" s="51">
        <v>75.838926174496649</v>
      </c>
      <c r="R26" s="51">
        <v>87.012987012987011</v>
      </c>
      <c r="S26" s="51">
        <v>92.592592592592595</v>
      </c>
      <c r="T26" s="51">
        <v>69.767441860465112</v>
      </c>
      <c r="U26" s="51">
        <v>80.44</v>
      </c>
      <c r="V26" s="51">
        <v>73.430000000000007</v>
      </c>
      <c r="W26" s="51">
        <v>74.881516587677723</v>
      </c>
      <c r="X26" s="51">
        <v>85</v>
      </c>
      <c r="Y26" s="48">
        <v>74.31</v>
      </c>
      <c r="Z26" s="59"/>
    </row>
    <row r="27" spans="1:26" ht="20.25" x14ac:dyDescent="0.25">
      <c r="A27" s="65" t="s">
        <v>507</v>
      </c>
      <c r="B27" s="53" t="s">
        <v>16</v>
      </c>
      <c r="C27" s="66" t="s">
        <v>91</v>
      </c>
      <c r="D27" s="66" t="s">
        <v>158</v>
      </c>
      <c r="E27" s="66" t="s">
        <v>195</v>
      </c>
      <c r="F27" s="48">
        <v>10.5</v>
      </c>
      <c r="G27" s="51">
        <v>3.6199095022624435</v>
      </c>
      <c r="H27" s="51">
        <v>2.0270270270270272</v>
      </c>
      <c r="I27" s="51">
        <v>17.714285714285715</v>
      </c>
      <c r="J27" s="51">
        <v>44.186046511627907</v>
      </c>
      <c r="K27" s="51">
        <v>11.343283582089553</v>
      </c>
      <c r="L27" s="51">
        <v>2.0979020979020979</v>
      </c>
      <c r="M27" s="51">
        <v>10.42654028436019</v>
      </c>
      <c r="N27" s="51">
        <v>28.333333333333332</v>
      </c>
      <c r="O27" s="48">
        <v>8.9364380113278798</v>
      </c>
      <c r="P27" s="51">
        <v>10.407239819004525</v>
      </c>
      <c r="Q27" s="51">
        <v>4.026845637583893</v>
      </c>
      <c r="R27" s="51">
        <v>7.1428571428571432</v>
      </c>
      <c r="S27" s="51">
        <v>11.111111111111111</v>
      </c>
      <c r="T27" s="51">
        <v>1.1627906976744187</v>
      </c>
      <c r="U27" s="51">
        <v>11.67</v>
      </c>
      <c r="V27" s="51">
        <v>7.69</v>
      </c>
      <c r="W27" s="51">
        <v>11.374407582938389</v>
      </c>
      <c r="X27" s="51">
        <v>5</v>
      </c>
      <c r="Y27" s="48">
        <v>11.63</v>
      </c>
      <c r="Z27" s="59"/>
    </row>
    <row r="28" spans="1:26" ht="20.25" x14ac:dyDescent="0.25">
      <c r="A28" s="65" t="s">
        <v>508</v>
      </c>
      <c r="B28" s="55" t="s">
        <v>22</v>
      </c>
      <c r="C28" s="66" t="s">
        <v>91</v>
      </c>
      <c r="D28" s="66" t="s">
        <v>158</v>
      </c>
      <c r="E28" s="66" t="s">
        <v>195</v>
      </c>
      <c r="F28" s="48">
        <v>8.1875</v>
      </c>
      <c r="G28" s="51">
        <v>3.3936651583710407</v>
      </c>
      <c r="H28" s="51">
        <v>2.7027027027027026</v>
      </c>
      <c r="I28" s="51">
        <v>17.714285714285715</v>
      </c>
      <c r="J28" s="51">
        <v>40.697674418604649</v>
      </c>
      <c r="K28" s="51">
        <v>5.6716417910447765</v>
      </c>
      <c r="L28" s="51">
        <v>2.0979020979020979</v>
      </c>
      <c r="M28" s="51">
        <v>4.2654028436018958</v>
      </c>
      <c r="N28" s="51">
        <v>25</v>
      </c>
      <c r="O28" s="48">
        <v>6.7967275015733168</v>
      </c>
      <c r="P28" s="51">
        <v>8.1447963800904972</v>
      </c>
      <c r="Q28" s="51">
        <v>1.3422818791946309</v>
      </c>
      <c r="R28" s="51">
        <v>5.1948051948051948</v>
      </c>
      <c r="S28" s="51">
        <v>3.7037037037037037</v>
      </c>
      <c r="T28" s="51">
        <v>3.4883720930232558</v>
      </c>
      <c r="U28" s="51">
        <v>8.1999999999999993</v>
      </c>
      <c r="V28" s="51">
        <v>5.59</v>
      </c>
      <c r="W28" s="51">
        <v>10.42654028436019</v>
      </c>
      <c r="X28" s="51">
        <v>3.3333333333333335</v>
      </c>
      <c r="Y28" s="48">
        <v>11.25</v>
      </c>
      <c r="Z28" s="59"/>
    </row>
    <row r="29" spans="1:26" ht="20.25" x14ac:dyDescent="0.25">
      <c r="A29" s="65" t="s">
        <v>509</v>
      </c>
      <c r="B29" s="55" t="s">
        <v>24</v>
      </c>
      <c r="C29" s="66" t="s">
        <v>91</v>
      </c>
      <c r="D29" s="66" t="s">
        <v>158</v>
      </c>
      <c r="E29" s="66" t="s">
        <v>195</v>
      </c>
      <c r="F29" s="48">
        <v>6.125</v>
      </c>
      <c r="G29" s="51">
        <v>2.2624434389140271</v>
      </c>
      <c r="H29" s="51">
        <v>0.67567567567567566</v>
      </c>
      <c r="I29" s="51">
        <v>11.428571428571429</v>
      </c>
      <c r="J29" s="51">
        <v>41.860465116279073</v>
      </c>
      <c r="K29" s="51">
        <v>2.9850746268656718</v>
      </c>
      <c r="L29" s="51">
        <v>0.69930069930069927</v>
      </c>
      <c r="M29" s="51">
        <v>2.3696682464454977</v>
      </c>
      <c r="N29" s="51">
        <v>25</v>
      </c>
      <c r="O29" s="48" t="s">
        <v>96</v>
      </c>
      <c r="P29" s="51" t="s">
        <v>96</v>
      </c>
      <c r="Q29" s="51" t="s">
        <v>96</v>
      </c>
      <c r="R29" s="51" t="s">
        <v>96</v>
      </c>
      <c r="S29" s="51" t="s">
        <v>96</v>
      </c>
      <c r="T29" s="51" t="s">
        <v>96</v>
      </c>
      <c r="U29" s="51" t="s">
        <v>96</v>
      </c>
      <c r="V29" s="51" t="s">
        <v>96</v>
      </c>
      <c r="W29" s="51" t="s">
        <v>96</v>
      </c>
      <c r="X29" s="51" t="s">
        <v>96</v>
      </c>
      <c r="Y29" s="48" t="s">
        <v>96</v>
      </c>
      <c r="Z29" s="59"/>
    </row>
    <row r="30" spans="1:26" ht="20.25" x14ac:dyDescent="0.25">
      <c r="A30" s="65" t="s">
        <v>510</v>
      </c>
      <c r="B30" s="53" t="s">
        <v>459</v>
      </c>
      <c r="C30" s="66" t="s">
        <v>91</v>
      </c>
      <c r="D30" s="66" t="s">
        <v>158</v>
      </c>
      <c r="E30" s="66" t="s">
        <v>195</v>
      </c>
      <c r="F30" s="48">
        <v>16.3125</v>
      </c>
      <c r="G30" s="51">
        <v>18.325791855203619</v>
      </c>
      <c r="H30" s="51">
        <v>6.756756756756757</v>
      </c>
      <c r="I30" s="51">
        <v>23.428571428571427</v>
      </c>
      <c r="J30" s="51">
        <v>40.697674418604649</v>
      </c>
      <c r="K30" s="51">
        <v>12.238805970149254</v>
      </c>
      <c r="L30" s="51">
        <v>4.895104895104895</v>
      </c>
      <c r="M30" s="51">
        <v>14.218009478672986</v>
      </c>
      <c r="N30" s="51">
        <v>26.666666666666668</v>
      </c>
      <c r="O30" s="48">
        <v>10.258023914411579</v>
      </c>
      <c r="P30" s="51">
        <v>9.7285067873303159</v>
      </c>
      <c r="Q30" s="51">
        <v>7.3825503355704694</v>
      </c>
      <c r="R30" s="51">
        <v>11.038961038961039</v>
      </c>
      <c r="S30" s="51">
        <v>18.518518518518519</v>
      </c>
      <c r="T30" s="51">
        <v>4.6511627906976747</v>
      </c>
      <c r="U30" s="51">
        <v>9.7799999999999994</v>
      </c>
      <c r="V30" s="51">
        <v>9.09</v>
      </c>
      <c r="W30" s="51">
        <v>17.061611374407583</v>
      </c>
      <c r="X30" s="51">
        <v>5</v>
      </c>
      <c r="Y30" s="48">
        <v>14.19</v>
      </c>
      <c r="Z30" s="59"/>
    </row>
    <row r="31" spans="1:26" ht="20.25" x14ac:dyDescent="0.25">
      <c r="A31" s="65" t="s">
        <v>511</v>
      </c>
      <c r="B31" s="53" t="s">
        <v>5</v>
      </c>
      <c r="C31" s="66" t="s">
        <v>91</v>
      </c>
      <c r="D31" s="66" t="s">
        <v>158</v>
      </c>
      <c r="E31" s="66" t="s">
        <v>195</v>
      </c>
      <c r="F31" s="48">
        <v>30.125</v>
      </c>
      <c r="G31" s="51">
        <v>30.76923076923077</v>
      </c>
      <c r="H31" s="51">
        <v>45.270270270270274</v>
      </c>
      <c r="I31" s="51">
        <v>22.285714285714285</v>
      </c>
      <c r="J31" s="51">
        <v>44.186046511627907</v>
      </c>
      <c r="K31" s="51">
        <v>26.865671641791046</v>
      </c>
      <c r="L31" s="51">
        <v>21.678321678321677</v>
      </c>
      <c r="M31" s="51">
        <v>20.85308056872038</v>
      </c>
      <c r="N31" s="51">
        <v>61.666666666666664</v>
      </c>
      <c r="O31" s="48">
        <v>23.222152297042165</v>
      </c>
      <c r="P31" s="51">
        <v>18.778280542986426</v>
      </c>
      <c r="Q31" s="51">
        <v>37.583892617449663</v>
      </c>
      <c r="R31" s="51">
        <v>25.324675324675326</v>
      </c>
      <c r="S31" s="51">
        <v>18.518518518518519</v>
      </c>
      <c r="T31" s="51">
        <v>9.3023255813953494</v>
      </c>
      <c r="U31" s="51">
        <v>21.77</v>
      </c>
      <c r="V31" s="51">
        <v>22.38</v>
      </c>
      <c r="W31" s="51">
        <v>27.488151658767773</v>
      </c>
      <c r="X31" s="51">
        <v>31.666666666666668</v>
      </c>
      <c r="Y31" s="48">
        <v>23.25</v>
      </c>
      <c r="Z31" s="59"/>
    </row>
    <row r="32" spans="1:26" ht="60.75" x14ac:dyDescent="0.25">
      <c r="A32" s="89" t="s">
        <v>512</v>
      </c>
      <c r="B32" s="29" t="s">
        <v>513</v>
      </c>
      <c r="C32" s="66" t="s">
        <v>91</v>
      </c>
      <c r="D32" s="66" t="s">
        <v>158</v>
      </c>
      <c r="E32" s="66" t="s">
        <v>195</v>
      </c>
      <c r="F32" s="24" t="s">
        <v>457</v>
      </c>
      <c r="G32" s="29" t="s">
        <v>457</v>
      </c>
      <c r="H32" s="29" t="s">
        <v>457</v>
      </c>
      <c r="I32" s="29" t="s">
        <v>457</v>
      </c>
      <c r="J32" s="29" t="s">
        <v>457</v>
      </c>
      <c r="K32" s="29" t="s">
        <v>457</v>
      </c>
      <c r="L32" s="29" t="s">
        <v>457</v>
      </c>
      <c r="M32" s="29" t="s">
        <v>457</v>
      </c>
      <c r="N32" s="29" t="s">
        <v>457</v>
      </c>
      <c r="O32" s="24" t="s">
        <v>457</v>
      </c>
      <c r="P32" s="29" t="s">
        <v>457</v>
      </c>
      <c r="Q32" s="29" t="s">
        <v>457</v>
      </c>
      <c r="R32" s="29" t="s">
        <v>457</v>
      </c>
      <c r="S32" s="29" t="s">
        <v>457</v>
      </c>
      <c r="T32" s="29" t="s">
        <v>457</v>
      </c>
      <c r="U32" s="29" t="s">
        <v>457</v>
      </c>
      <c r="V32" s="29" t="s">
        <v>457</v>
      </c>
      <c r="W32" s="29" t="s">
        <v>457</v>
      </c>
      <c r="X32" s="29" t="s">
        <v>457</v>
      </c>
      <c r="Y32" s="24" t="s">
        <v>457</v>
      </c>
      <c r="Z32" s="59"/>
    </row>
    <row r="33" spans="1:26" ht="20.25" x14ac:dyDescent="0.25">
      <c r="A33" s="89" t="s">
        <v>1051</v>
      </c>
      <c r="B33" s="55" t="s">
        <v>514</v>
      </c>
      <c r="C33" s="65" t="s">
        <v>91</v>
      </c>
      <c r="D33" s="66" t="s">
        <v>158</v>
      </c>
      <c r="E33" s="66" t="s">
        <v>195</v>
      </c>
      <c r="F33" s="48">
        <v>38.75</v>
      </c>
      <c r="G33" s="51">
        <v>42.307692307692307</v>
      </c>
      <c r="H33" s="51">
        <v>19.594594594594597</v>
      </c>
      <c r="I33" s="51">
        <v>41.142857142857146</v>
      </c>
      <c r="J33" s="51">
        <v>48.837209302325576</v>
      </c>
      <c r="K33" s="51">
        <v>39.701492537313428</v>
      </c>
      <c r="L33" s="51">
        <v>32.867132867132867</v>
      </c>
      <c r="M33" s="51">
        <v>41.706161137440759</v>
      </c>
      <c r="N33" s="51">
        <v>36.666666666666664</v>
      </c>
      <c r="O33" s="48">
        <v>36.123348017621097</v>
      </c>
      <c r="P33" s="51">
        <v>34.389140271493211</v>
      </c>
      <c r="Q33" s="51">
        <v>25.503355704697984</v>
      </c>
      <c r="R33" s="51">
        <v>41.558441558441558</v>
      </c>
      <c r="S33" s="51">
        <v>40.74074074074074</v>
      </c>
      <c r="T33" s="51">
        <v>12.790697674418606</v>
      </c>
      <c r="U33" s="51">
        <v>41.955835962145109</v>
      </c>
      <c r="V33" s="51">
        <v>35.664335664335667</v>
      </c>
      <c r="W33" s="51">
        <v>41.232227488151658</v>
      </c>
      <c r="X33" s="51">
        <v>45</v>
      </c>
      <c r="Y33" s="130">
        <v>35.213032581453596</v>
      </c>
      <c r="Z33" s="59"/>
    </row>
    <row r="34" spans="1:26" ht="20.25" x14ac:dyDescent="0.25">
      <c r="A34" s="89" t="s">
        <v>1052</v>
      </c>
      <c r="B34" s="55" t="s">
        <v>515</v>
      </c>
      <c r="C34" s="65" t="s">
        <v>91</v>
      </c>
      <c r="D34" s="66" t="s">
        <v>158</v>
      </c>
      <c r="E34" s="66" t="s">
        <v>195</v>
      </c>
      <c r="F34" s="48">
        <v>37.875</v>
      </c>
      <c r="G34" s="51">
        <v>47.511312217194572</v>
      </c>
      <c r="H34" s="51">
        <v>33.783783783783782</v>
      </c>
      <c r="I34" s="51">
        <v>37.142857142857139</v>
      </c>
      <c r="J34" s="51">
        <v>41.860465116279073</v>
      </c>
      <c r="K34" s="51">
        <v>28.656716417910452</v>
      </c>
      <c r="L34" s="51">
        <v>35.664335664335667</v>
      </c>
      <c r="M34" s="51">
        <v>37.440758293838861</v>
      </c>
      <c r="N34" s="51">
        <v>31.666666666666668</v>
      </c>
      <c r="O34" s="48">
        <v>36.500943989930775</v>
      </c>
      <c r="P34" s="51">
        <v>44.343891402714931</v>
      </c>
      <c r="Q34" s="51">
        <v>32.885906040268459</v>
      </c>
      <c r="R34" s="51">
        <v>37.662337662337663</v>
      </c>
      <c r="S34" s="51">
        <v>22.222222222222221</v>
      </c>
      <c r="T34" s="51">
        <v>20.930232558139537</v>
      </c>
      <c r="U34" s="51">
        <v>40.694006309148264</v>
      </c>
      <c r="V34" s="51">
        <v>27.272727272727273</v>
      </c>
      <c r="W34" s="51">
        <v>30.33175355450237</v>
      </c>
      <c r="X34" s="51">
        <v>35</v>
      </c>
      <c r="Y34" s="130">
        <v>33.9375</v>
      </c>
      <c r="Z34" s="59"/>
    </row>
    <row r="35" spans="1:26" ht="20.25" x14ac:dyDescent="0.25">
      <c r="A35" s="89" t="s">
        <v>1053</v>
      </c>
      <c r="B35" s="55" t="s">
        <v>516</v>
      </c>
      <c r="C35" s="65" t="s">
        <v>91</v>
      </c>
      <c r="D35" s="66" t="s">
        <v>158</v>
      </c>
      <c r="E35" s="66" t="s">
        <v>195</v>
      </c>
      <c r="F35" s="48">
        <v>70.0625</v>
      </c>
      <c r="G35" s="51">
        <v>84.841628959276022</v>
      </c>
      <c r="H35" s="51">
        <v>64.189189189189193</v>
      </c>
      <c r="I35" s="51">
        <v>64.571428571428569</v>
      </c>
      <c r="J35" s="51">
        <v>47.674418604651159</v>
      </c>
      <c r="K35" s="51">
        <v>57.014925373134332</v>
      </c>
      <c r="L35" s="51">
        <v>74.12587412587412</v>
      </c>
      <c r="M35" s="51">
        <v>75.355450236966817</v>
      </c>
      <c r="N35" s="51">
        <v>68.333333333333329</v>
      </c>
      <c r="O35" s="48">
        <v>61.988672120830714</v>
      </c>
      <c r="P35" s="51">
        <v>73.755656108597293</v>
      </c>
      <c r="Q35" s="51">
        <v>62.416107382550337</v>
      </c>
      <c r="R35" s="51">
        <v>64.935064935064929</v>
      </c>
      <c r="S35" s="51">
        <v>37.037037037037038</v>
      </c>
      <c r="T35" s="51">
        <v>55.813953488372093</v>
      </c>
      <c r="U35" s="51">
        <v>51.419558359621448</v>
      </c>
      <c r="V35" s="51">
        <v>56.64335664335664</v>
      </c>
      <c r="W35" s="51">
        <v>56.398104265402843</v>
      </c>
      <c r="X35" s="51">
        <v>75</v>
      </c>
      <c r="Y35" s="130">
        <v>41.6875</v>
      </c>
      <c r="Z35" s="59"/>
    </row>
    <row r="36" spans="1:26" ht="20.25" x14ac:dyDescent="0.25">
      <c r="A36" s="89" t="s">
        <v>1054</v>
      </c>
      <c r="B36" s="55" t="s">
        <v>517</v>
      </c>
      <c r="C36" s="65" t="s">
        <v>91</v>
      </c>
      <c r="D36" s="66" t="s">
        <v>158</v>
      </c>
      <c r="E36" s="66" t="s">
        <v>195</v>
      </c>
      <c r="F36" s="48">
        <v>31.375</v>
      </c>
      <c r="G36" s="51">
        <v>32.579185520361989</v>
      </c>
      <c r="H36" s="51">
        <v>11.486486486486488</v>
      </c>
      <c r="I36" s="51">
        <v>35.428571428571431</v>
      </c>
      <c r="J36" s="51">
        <v>50</v>
      </c>
      <c r="K36" s="51">
        <v>30.149253731343283</v>
      </c>
      <c r="L36" s="51">
        <v>34.265734265734267</v>
      </c>
      <c r="M36" s="51">
        <v>34.123222748815166</v>
      </c>
      <c r="N36" s="51">
        <v>23.333333333333332</v>
      </c>
      <c r="O36" s="48">
        <v>25.298930144745121</v>
      </c>
      <c r="P36" s="51">
        <v>27.601809954751133</v>
      </c>
      <c r="Q36" s="51">
        <v>18.791946308724832</v>
      </c>
      <c r="R36" s="51">
        <v>25.974025974025974</v>
      </c>
      <c r="S36" s="51">
        <v>18.518518518518519</v>
      </c>
      <c r="T36" s="51">
        <v>13.953488372093023</v>
      </c>
      <c r="U36" s="51">
        <v>22.082018927444796</v>
      </c>
      <c r="V36" s="51">
        <v>32.167832167832167</v>
      </c>
      <c r="W36" s="51">
        <v>27.962085308056871</v>
      </c>
      <c r="X36" s="51">
        <v>33.333333333333336</v>
      </c>
      <c r="Y36" s="130">
        <v>23.9375</v>
      </c>
      <c r="Z36" s="59"/>
    </row>
    <row r="37" spans="1:26" ht="20.25" x14ac:dyDescent="0.25">
      <c r="A37" s="89" t="s">
        <v>1055</v>
      </c>
      <c r="B37" s="55" t="s">
        <v>518</v>
      </c>
      <c r="C37" s="65" t="s">
        <v>91</v>
      </c>
      <c r="D37" s="66" t="s">
        <v>158</v>
      </c>
      <c r="E37" s="66" t="s">
        <v>195</v>
      </c>
      <c r="F37" s="48">
        <v>9.125</v>
      </c>
      <c r="G37" s="51">
        <v>4.2986425339366523</v>
      </c>
      <c r="H37" s="51">
        <v>2.0270270270270272</v>
      </c>
      <c r="I37" s="51">
        <v>13.714285714285714</v>
      </c>
      <c r="J37" s="51">
        <v>41.860465116279073</v>
      </c>
      <c r="K37" s="51">
        <v>9.8507462686567173</v>
      </c>
      <c r="L37" s="51">
        <v>2.0979020979020979</v>
      </c>
      <c r="M37" s="51">
        <v>9.0047393364928912</v>
      </c>
      <c r="N37" s="51">
        <v>15</v>
      </c>
      <c r="O37" s="48">
        <v>6.293266205160478</v>
      </c>
      <c r="P37" s="51">
        <v>7.4660633484162897</v>
      </c>
      <c r="Q37" s="51">
        <v>6.7114093959731544</v>
      </c>
      <c r="R37" s="51">
        <v>1.2987012987012987</v>
      </c>
      <c r="S37" s="51">
        <v>11.111111111111111</v>
      </c>
      <c r="T37" s="51">
        <v>1.1627906976744187</v>
      </c>
      <c r="U37" s="51">
        <v>6.309148264984227</v>
      </c>
      <c r="V37" s="51">
        <v>6.9930069930069934</v>
      </c>
      <c r="W37" s="51">
        <v>9.0047393364928947</v>
      </c>
      <c r="X37" s="51">
        <v>3.3333333333333335</v>
      </c>
      <c r="Y37" s="130">
        <v>9.3125</v>
      </c>
      <c r="Z37" s="59"/>
    </row>
    <row r="38" spans="1:26" ht="40.5" x14ac:dyDescent="0.25">
      <c r="A38" s="89" t="s">
        <v>1056</v>
      </c>
      <c r="B38" s="55" t="s">
        <v>519</v>
      </c>
      <c r="C38" s="65" t="s">
        <v>91</v>
      </c>
      <c r="D38" s="66" t="s">
        <v>158</v>
      </c>
      <c r="E38" s="66" t="s">
        <v>195</v>
      </c>
      <c r="F38" s="48">
        <v>6.9375</v>
      </c>
      <c r="G38" s="51">
        <v>3.6199095022624435</v>
      </c>
      <c r="H38" s="51">
        <v>0</v>
      </c>
      <c r="I38" s="51">
        <v>12</v>
      </c>
      <c r="J38" s="51">
        <v>36.04651162790698</v>
      </c>
      <c r="K38" s="51">
        <v>5.0746268656716413</v>
      </c>
      <c r="L38" s="51">
        <v>1.3986013986013985</v>
      </c>
      <c r="M38" s="51">
        <v>6.6350710900473935</v>
      </c>
      <c r="N38" s="51">
        <v>16.666666666666664</v>
      </c>
      <c r="O38" s="48">
        <v>4.7828823159219631</v>
      </c>
      <c r="P38" s="51">
        <v>6.3348416289592766</v>
      </c>
      <c r="Q38" s="51">
        <v>4.026845637583893</v>
      </c>
      <c r="R38" s="51">
        <v>1.2987012987012987</v>
      </c>
      <c r="S38" s="51">
        <v>3.7037037037037037</v>
      </c>
      <c r="T38" s="51">
        <v>1.1627906976744187</v>
      </c>
      <c r="U38" s="51">
        <v>7.2555205047318605</v>
      </c>
      <c r="V38" s="51">
        <v>2.7972027972027971</v>
      </c>
      <c r="W38" s="51">
        <v>5.2132701421800949</v>
      </c>
      <c r="X38" s="51">
        <v>0</v>
      </c>
      <c r="Y38" s="130">
        <v>8</v>
      </c>
      <c r="Z38" s="59"/>
    </row>
    <row r="39" spans="1:26" ht="20.25" x14ac:dyDescent="0.25">
      <c r="A39" s="89" t="s">
        <v>1057</v>
      </c>
      <c r="B39" s="55" t="s">
        <v>520</v>
      </c>
      <c r="C39" s="65" t="s">
        <v>91</v>
      </c>
      <c r="D39" s="66" t="s">
        <v>158</v>
      </c>
      <c r="E39" s="66" t="s">
        <v>195</v>
      </c>
      <c r="F39" s="48">
        <v>6</v>
      </c>
      <c r="G39" s="51">
        <v>2.4886877828054299</v>
      </c>
      <c r="H39" s="51">
        <v>0</v>
      </c>
      <c r="I39" s="51">
        <v>12</v>
      </c>
      <c r="J39" s="51">
        <v>38.372093023255815</v>
      </c>
      <c r="K39" s="51">
        <v>3.2835820895522385</v>
      </c>
      <c r="L39" s="51">
        <v>2.0979020979020979</v>
      </c>
      <c r="M39" s="51">
        <v>3.7914691943127963</v>
      </c>
      <c r="N39" s="51">
        <v>15</v>
      </c>
      <c r="O39" s="48">
        <v>5.4122089364380113</v>
      </c>
      <c r="P39" s="51">
        <v>6.1085972850678729</v>
      </c>
      <c r="Q39" s="51">
        <v>4.026845637583893</v>
      </c>
      <c r="R39" s="51">
        <v>1.948051948051948</v>
      </c>
      <c r="S39" s="51">
        <v>3.7037037037037037</v>
      </c>
      <c r="T39" s="51">
        <v>2.3255813953488373</v>
      </c>
      <c r="U39" s="51">
        <v>7.8864353312302837</v>
      </c>
      <c r="V39" s="51">
        <v>4.895104895104895</v>
      </c>
      <c r="W39" s="51">
        <v>7.109004739336493</v>
      </c>
      <c r="X39" s="51">
        <v>0</v>
      </c>
      <c r="Y39" s="130">
        <v>8.375</v>
      </c>
      <c r="Z39" s="59"/>
    </row>
    <row r="40" spans="1:26" ht="40.5" x14ac:dyDescent="0.25">
      <c r="A40" s="89" t="s">
        <v>1058</v>
      </c>
      <c r="B40" s="55" t="s">
        <v>521</v>
      </c>
      <c r="C40" s="65" t="s">
        <v>91</v>
      </c>
      <c r="D40" s="66" t="s">
        <v>158</v>
      </c>
      <c r="E40" s="66" t="s">
        <v>195</v>
      </c>
      <c r="F40" s="48">
        <v>5.875</v>
      </c>
      <c r="G40" s="51">
        <v>2.4886877828054299</v>
      </c>
      <c r="H40" s="51">
        <v>0</v>
      </c>
      <c r="I40" s="51">
        <v>11.428571428571427</v>
      </c>
      <c r="J40" s="51">
        <v>36.04651162790698</v>
      </c>
      <c r="K40" s="51">
        <v>2.9850746268656714</v>
      </c>
      <c r="L40" s="51">
        <v>2.0979020979020979</v>
      </c>
      <c r="M40" s="51">
        <v>4.7393364928909953</v>
      </c>
      <c r="N40" s="51">
        <v>15</v>
      </c>
      <c r="O40" s="48">
        <v>4.9087476400251724</v>
      </c>
      <c r="P40" s="51">
        <v>5.4298642533936654</v>
      </c>
      <c r="Q40" s="51">
        <v>4.026845637583893</v>
      </c>
      <c r="R40" s="51">
        <v>1.948051948051948</v>
      </c>
      <c r="S40" s="51">
        <v>3.7037037037037037</v>
      </c>
      <c r="T40" s="51">
        <v>1.1627906976744187</v>
      </c>
      <c r="U40" s="51">
        <v>6.9400630914826493</v>
      </c>
      <c r="V40" s="51">
        <v>4.895104895104895</v>
      </c>
      <c r="W40" s="51">
        <v>6.6350710900473935</v>
      </c>
      <c r="X40" s="51">
        <v>0</v>
      </c>
      <c r="Y40" s="130">
        <v>8.625</v>
      </c>
      <c r="Z40" s="59"/>
    </row>
    <row r="41" spans="1:26" ht="40.5" x14ac:dyDescent="0.25">
      <c r="A41" s="89" t="s">
        <v>1059</v>
      </c>
      <c r="B41" s="55" t="s">
        <v>522</v>
      </c>
      <c r="C41" s="65" t="s">
        <v>91</v>
      </c>
      <c r="D41" s="66" t="s">
        <v>158</v>
      </c>
      <c r="E41" s="66" t="s">
        <v>195</v>
      </c>
      <c r="F41" s="48">
        <v>5.5</v>
      </c>
      <c r="G41" s="51">
        <v>2.0361990950226243</v>
      </c>
      <c r="H41" s="51">
        <v>0</v>
      </c>
      <c r="I41" s="51">
        <v>9.1428571428571423</v>
      </c>
      <c r="J41" s="51">
        <v>41.860465116279073</v>
      </c>
      <c r="K41" s="51">
        <v>3.2835820895522385</v>
      </c>
      <c r="L41" s="51">
        <v>1.3986013986013985</v>
      </c>
      <c r="M41" s="51">
        <v>1.8957345971563981</v>
      </c>
      <c r="N41" s="51">
        <v>16.666666666666664</v>
      </c>
      <c r="O41" s="48" t="s">
        <v>96</v>
      </c>
      <c r="P41" s="123" t="s">
        <v>96</v>
      </c>
      <c r="Q41" s="123" t="s">
        <v>96</v>
      </c>
      <c r="R41" s="123" t="s">
        <v>96</v>
      </c>
      <c r="S41" s="123" t="s">
        <v>96</v>
      </c>
      <c r="T41" s="123" t="s">
        <v>96</v>
      </c>
      <c r="U41" s="123" t="s">
        <v>96</v>
      </c>
      <c r="V41" s="123" t="s">
        <v>96</v>
      </c>
      <c r="W41" s="123" t="s">
        <v>96</v>
      </c>
      <c r="X41" s="123" t="s">
        <v>96</v>
      </c>
      <c r="Y41" s="48" t="s">
        <v>96</v>
      </c>
      <c r="Z41" s="59"/>
    </row>
    <row r="42" spans="1:26" ht="60.75" x14ac:dyDescent="0.25">
      <c r="A42" s="89" t="s">
        <v>1060</v>
      </c>
      <c r="B42" s="55" t="s">
        <v>523</v>
      </c>
      <c r="C42" s="65" t="s">
        <v>91</v>
      </c>
      <c r="D42" s="66" t="s">
        <v>158</v>
      </c>
      <c r="E42" s="66" t="s">
        <v>195</v>
      </c>
      <c r="F42" s="48">
        <v>5.0625</v>
      </c>
      <c r="G42" s="51">
        <v>2.0361990950226243</v>
      </c>
      <c r="H42" s="51">
        <v>0</v>
      </c>
      <c r="I42" s="51">
        <v>9.7142857142857153</v>
      </c>
      <c r="J42" s="51">
        <v>39.534883720930239</v>
      </c>
      <c r="K42" s="51">
        <v>2.9850746268656714</v>
      </c>
      <c r="L42" s="51">
        <v>0.69930069930069927</v>
      </c>
      <c r="M42" s="51">
        <v>0.94786729857819907</v>
      </c>
      <c r="N42" s="51">
        <v>13.333333333333334</v>
      </c>
      <c r="O42" s="48" t="s">
        <v>96</v>
      </c>
      <c r="P42" s="123" t="s">
        <v>96</v>
      </c>
      <c r="Q42" s="123" t="s">
        <v>96</v>
      </c>
      <c r="R42" s="123" t="s">
        <v>96</v>
      </c>
      <c r="S42" s="123" t="s">
        <v>96</v>
      </c>
      <c r="T42" s="123" t="s">
        <v>96</v>
      </c>
      <c r="U42" s="123" t="s">
        <v>96</v>
      </c>
      <c r="V42" s="123" t="s">
        <v>96</v>
      </c>
      <c r="W42" s="123" t="s">
        <v>96</v>
      </c>
      <c r="X42" s="123" t="s">
        <v>96</v>
      </c>
      <c r="Y42" s="48" t="s">
        <v>96</v>
      </c>
      <c r="Z42" s="59"/>
    </row>
    <row r="43" spans="1:26" ht="20.25" x14ac:dyDescent="0.25">
      <c r="A43" s="89" t="s">
        <v>1061</v>
      </c>
      <c r="B43" s="55" t="s">
        <v>524</v>
      </c>
      <c r="C43" s="65" t="s">
        <v>91</v>
      </c>
      <c r="D43" s="66" t="s">
        <v>158</v>
      </c>
      <c r="E43" s="66" t="s">
        <v>195</v>
      </c>
      <c r="F43" s="48">
        <v>15.5</v>
      </c>
      <c r="G43" s="51">
        <v>20.135746606334841</v>
      </c>
      <c r="H43" s="51">
        <v>2.0270270270270272</v>
      </c>
      <c r="I43" s="51">
        <v>22.285714285714285</v>
      </c>
      <c r="J43" s="51">
        <v>38.372093023255815</v>
      </c>
      <c r="K43" s="51">
        <v>12.53731343283582</v>
      </c>
      <c r="L43" s="51">
        <v>8.3916083916083917</v>
      </c>
      <c r="M43" s="51">
        <v>10.42654028436019</v>
      </c>
      <c r="N43" s="51">
        <v>13.333333333333332</v>
      </c>
      <c r="O43" s="48">
        <v>8.3071113908118317</v>
      </c>
      <c r="P43" s="51">
        <v>8.1447963800904972</v>
      </c>
      <c r="Q43" s="51">
        <v>10.067114093959731</v>
      </c>
      <c r="R43" s="51">
        <v>7.1428571428571423</v>
      </c>
      <c r="S43" s="51">
        <v>14.814814814814815</v>
      </c>
      <c r="T43" s="51">
        <v>3.4883720930232558</v>
      </c>
      <c r="U43" s="51">
        <v>9.4637223974763405</v>
      </c>
      <c r="V43" s="51">
        <v>7.6923076923076916</v>
      </c>
      <c r="W43" s="51">
        <v>10.42654028436019</v>
      </c>
      <c r="X43" s="51">
        <v>0</v>
      </c>
      <c r="Y43" s="130">
        <v>10.3125</v>
      </c>
      <c r="Z43" s="59"/>
    </row>
    <row r="44" spans="1:26" ht="20.25" x14ac:dyDescent="0.25">
      <c r="A44" s="89" t="s">
        <v>1062</v>
      </c>
      <c r="B44" s="55" t="s">
        <v>461</v>
      </c>
      <c r="C44" s="65" t="s">
        <v>91</v>
      </c>
      <c r="D44" s="66" t="s">
        <v>158</v>
      </c>
      <c r="E44" s="66" t="s">
        <v>195</v>
      </c>
      <c r="F44" s="48">
        <v>16.6875</v>
      </c>
      <c r="G44" s="51">
        <v>19.457013574660632</v>
      </c>
      <c r="H44" s="51">
        <v>12.837837837837839</v>
      </c>
      <c r="I44" s="51">
        <v>13.142857142857142</v>
      </c>
      <c r="J44" s="51">
        <v>45.348837209302317</v>
      </c>
      <c r="K44" s="51">
        <v>14.925373134328357</v>
      </c>
      <c r="L44" s="51">
        <v>10.48951048951049</v>
      </c>
      <c r="M44" s="51">
        <v>12.322274881516588</v>
      </c>
      <c r="N44" s="51">
        <v>15</v>
      </c>
      <c r="O44" s="48">
        <v>13.845185651353052</v>
      </c>
      <c r="P44" s="51">
        <v>13.574660633484163</v>
      </c>
      <c r="Q44" s="51">
        <v>10.738255033557047</v>
      </c>
      <c r="R44" s="51">
        <v>14.285714285714285</v>
      </c>
      <c r="S44" s="51">
        <v>40.74074074074074</v>
      </c>
      <c r="T44" s="51">
        <v>3.4883720930232558</v>
      </c>
      <c r="U44" s="51">
        <v>13.249211356466876</v>
      </c>
      <c r="V44" s="51">
        <v>17.482517482517483</v>
      </c>
      <c r="W44" s="51">
        <v>16.113744075829384</v>
      </c>
      <c r="X44" s="51">
        <v>11.666666666666668</v>
      </c>
      <c r="Y44" s="130">
        <v>14.875</v>
      </c>
      <c r="Z44" s="59"/>
    </row>
    <row r="45" spans="1:26" ht="20.25" x14ac:dyDescent="0.25">
      <c r="A45" s="89" t="s">
        <v>1063</v>
      </c>
      <c r="B45" s="55" t="s">
        <v>525</v>
      </c>
      <c r="C45" s="65" t="s">
        <v>91</v>
      </c>
      <c r="D45" s="66" t="s">
        <v>158</v>
      </c>
      <c r="E45" s="66" t="s">
        <v>195</v>
      </c>
      <c r="F45" s="48">
        <v>18.75</v>
      </c>
      <c r="G45" s="51">
        <v>23.076923076923077</v>
      </c>
      <c r="H45" s="51">
        <v>16.216216216216218</v>
      </c>
      <c r="I45" s="51">
        <v>16</v>
      </c>
      <c r="J45" s="51">
        <v>45.348837209302317</v>
      </c>
      <c r="K45" s="51">
        <v>15.82089552238806</v>
      </c>
      <c r="L45" s="51">
        <v>11.18881118881119</v>
      </c>
      <c r="M45" s="51">
        <v>14.218009478672986</v>
      </c>
      <c r="N45" s="51">
        <v>13.333333333333334</v>
      </c>
      <c r="O45" s="48">
        <v>14.726242920075519</v>
      </c>
      <c r="P45" s="51">
        <v>16.063348416289593</v>
      </c>
      <c r="Q45" s="51">
        <v>10.067114093959731</v>
      </c>
      <c r="R45" s="51">
        <v>19.480519480519483</v>
      </c>
      <c r="S45" s="51">
        <v>25.925925925925927</v>
      </c>
      <c r="T45" s="51">
        <v>2.3255813953488373</v>
      </c>
      <c r="U45" s="51">
        <v>13.8801261829653</v>
      </c>
      <c r="V45" s="51">
        <v>16.783216783216783</v>
      </c>
      <c r="W45" s="51">
        <v>15.639810426540285</v>
      </c>
      <c r="X45" s="51">
        <v>13.333333333333334</v>
      </c>
      <c r="Y45" s="130">
        <v>13.75</v>
      </c>
      <c r="Z45" s="59"/>
    </row>
    <row r="46" spans="1:26" ht="20.25" x14ac:dyDescent="0.25">
      <c r="A46" s="89" t="s">
        <v>1064</v>
      </c>
      <c r="B46" s="55" t="s">
        <v>526</v>
      </c>
      <c r="C46" s="65" t="s">
        <v>91</v>
      </c>
      <c r="D46" s="66" t="s">
        <v>158</v>
      </c>
      <c r="E46" s="66" t="s">
        <v>195</v>
      </c>
      <c r="F46" s="48">
        <v>53.9375</v>
      </c>
      <c r="G46" s="51">
        <v>61.764705882352942</v>
      </c>
      <c r="H46" s="51">
        <v>69.594594594594597</v>
      </c>
      <c r="I46" s="51">
        <v>50.857142857142861</v>
      </c>
      <c r="J46" s="51">
        <v>40.697674418604649</v>
      </c>
      <c r="K46" s="51">
        <v>45.970149253731336</v>
      </c>
      <c r="L46" s="51">
        <v>51.748251748251747</v>
      </c>
      <c r="M46" s="51">
        <v>46.919431279620852</v>
      </c>
      <c r="N46" s="51">
        <v>60</v>
      </c>
      <c r="O46" s="48">
        <v>57.583385777218382</v>
      </c>
      <c r="P46" s="51">
        <v>64.932126696832583</v>
      </c>
      <c r="Q46" s="51">
        <v>72.483221476510067</v>
      </c>
      <c r="R46" s="51">
        <v>55.84415584415585</v>
      </c>
      <c r="S46" s="51">
        <v>85.18518518518519</v>
      </c>
      <c r="T46" s="51">
        <v>59.302325581395351</v>
      </c>
      <c r="U46" s="51">
        <v>38.485804416403788</v>
      </c>
      <c r="V46" s="51">
        <v>68.531468531468533</v>
      </c>
      <c r="W46" s="51">
        <v>47.867298578199055</v>
      </c>
      <c r="X46" s="51">
        <v>65</v>
      </c>
      <c r="Y46" s="130">
        <v>56.8125</v>
      </c>
      <c r="Z46" s="59"/>
    </row>
    <row r="47" spans="1:26" ht="20.25" x14ac:dyDescent="0.25">
      <c r="A47" s="89" t="s">
        <v>1065</v>
      </c>
      <c r="B47" s="55" t="s">
        <v>527</v>
      </c>
      <c r="C47" s="65" t="s">
        <v>91</v>
      </c>
      <c r="D47" s="66" t="s">
        <v>158</v>
      </c>
      <c r="E47" s="66" t="s">
        <v>195</v>
      </c>
      <c r="F47" s="48">
        <v>26.3125</v>
      </c>
      <c r="G47" s="51">
        <v>39.592760180995477</v>
      </c>
      <c r="H47" s="51">
        <v>16.891891891891891</v>
      </c>
      <c r="I47" s="51">
        <v>21.142857142857142</v>
      </c>
      <c r="J47" s="51">
        <v>43.02325581395349</v>
      </c>
      <c r="K47" s="51">
        <v>17.910447761194032</v>
      </c>
      <c r="L47" s="51">
        <v>23.076923076923077</v>
      </c>
      <c r="M47" s="51">
        <v>18.957345971563981</v>
      </c>
      <c r="N47" s="51">
        <v>23.333333333333332</v>
      </c>
      <c r="O47" s="48">
        <v>23.096286972938955</v>
      </c>
      <c r="P47" s="51">
        <v>28.054298642533936</v>
      </c>
      <c r="Q47" s="51">
        <v>24.161073825503358</v>
      </c>
      <c r="R47" s="51">
        <v>17.532467532467532</v>
      </c>
      <c r="S47" s="51">
        <v>29.62962962962963</v>
      </c>
      <c r="T47" s="51">
        <v>6.9767441860465116</v>
      </c>
      <c r="U47" s="51">
        <v>19.558359621451103</v>
      </c>
      <c r="V47" s="51">
        <v>18.88111888111888</v>
      </c>
      <c r="W47" s="51">
        <v>25.592417061611375</v>
      </c>
      <c r="X47" s="51">
        <v>38.333333333333336</v>
      </c>
      <c r="Y47" s="130">
        <v>19.5625</v>
      </c>
      <c r="Z47" s="59"/>
    </row>
    <row r="48" spans="1:26" ht="60.75" x14ac:dyDescent="0.25">
      <c r="A48" s="65" t="s">
        <v>528</v>
      </c>
      <c r="B48" s="66" t="s">
        <v>529</v>
      </c>
      <c r="C48" s="66" t="s">
        <v>91</v>
      </c>
      <c r="D48" s="66" t="s">
        <v>460</v>
      </c>
      <c r="E48" s="66" t="s">
        <v>195</v>
      </c>
      <c r="F48" s="24" t="s">
        <v>457</v>
      </c>
      <c r="G48" s="29" t="s">
        <v>457</v>
      </c>
      <c r="H48" s="29" t="s">
        <v>457</v>
      </c>
      <c r="I48" s="29" t="s">
        <v>457</v>
      </c>
      <c r="J48" s="29" t="s">
        <v>457</v>
      </c>
      <c r="K48" s="29" t="s">
        <v>457</v>
      </c>
      <c r="L48" s="29" t="s">
        <v>457</v>
      </c>
      <c r="M48" s="29" t="s">
        <v>457</v>
      </c>
      <c r="N48" s="29" t="s">
        <v>457</v>
      </c>
      <c r="O48" s="24" t="s">
        <v>457</v>
      </c>
      <c r="P48" s="29" t="s">
        <v>457</v>
      </c>
      <c r="Q48" s="29" t="s">
        <v>457</v>
      </c>
      <c r="R48" s="29" t="s">
        <v>457</v>
      </c>
      <c r="S48" s="29" t="s">
        <v>457</v>
      </c>
      <c r="T48" s="29" t="s">
        <v>457</v>
      </c>
      <c r="U48" s="29" t="s">
        <v>457</v>
      </c>
      <c r="V48" s="29" t="s">
        <v>457</v>
      </c>
      <c r="W48" s="29" t="s">
        <v>457</v>
      </c>
      <c r="X48" s="29" t="s">
        <v>457</v>
      </c>
      <c r="Y48" s="24" t="s">
        <v>457</v>
      </c>
      <c r="Z48" s="59"/>
    </row>
    <row r="49" spans="1:26" ht="40.5" x14ac:dyDescent="0.25">
      <c r="A49" s="65" t="s">
        <v>530</v>
      </c>
      <c r="B49" s="129" t="s">
        <v>1205</v>
      </c>
      <c r="C49" s="66" t="s">
        <v>91</v>
      </c>
      <c r="D49" s="66" t="s">
        <v>460</v>
      </c>
      <c r="E49" s="66" t="s">
        <v>195</v>
      </c>
      <c r="F49" s="24" t="s">
        <v>457</v>
      </c>
      <c r="G49" s="29" t="s">
        <v>457</v>
      </c>
      <c r="H49" s="29" t="s">
        <v>457</v>
      </c>
      <c r="I49" s="29" t="s">
        <v>457</v>
      </c>
      <c r="J49" s="29" t="s">
        <v>457</v>
      </c>
      <c r="K49" s="29" t="s">
        <v>457</v>
      </c>
      <c r="L49" s="29" t="s">
        <v>457</v>
      </c>
      <c r="M49" s="29" t="s">
        <v>457</v>
      </c>
      <c r="N49" s="29" t="s">
        <v>457</v>
      </c>
      <c r="O49" s="24" t="s">
        <v>457</v>
      </c>
      <c r="P49" s="29" t="s">
        <v>457</v>
      </c>
      <c r="Q49" s="29" t="s">
        <v>457</v>
      </c>
      <c r="R49" s="29" t="s">
        <v>457</v>
      </c>
      <c r="S49" s="29" t="s">
        <v>457</v>
      </c>
      <c r="T49" s="29" t="s">
        <v>457</v>
      </c>
      <c r="U49" s="29" t="s">
        <v>457</v>
      </c>
      <c r="V49" s="29" t="s">
        <v>457</v>
      </c>
      <c r="W49" s="29" t="s">
        <v>457</v>
      </c>
      <c r="X49" s="29" t="s">
        <v>457</v>
      </c>
      <c r="Y49" s="24" t="s">
        <v>457</v>
      </c>
      <c r="Z49" s="59"/>
    </row>
    <row r="50" spans="1:26" ht="20.25" x14ac:dyDescent="0.25">
      <c r="A50" s="65" t="s">
        <v>531</v>
      </c>
      <c r="B50" s="53" t="s">
        <v>532</v>
      </c>
      <c r="C50" s="66" t="s">
        <v>91</v>
      </c>
      <c r="D50" s="66" t="s">
        <v>158</v>
      </c>
      <c r="E50" s="66" t="s">
        <v>195</v>
      </c>
      <c r="F50" s="48">
        <v>93.25</v>
      </c>
      <c r="G50" s="51">
        <v>97.737556561085967</v>
      </c>
      <c r="H50" s="51">
        <v>99.324324324324323</v>
      </c>
      <c r="I50" s="51">
        <v>94.285714285714292</v>
      </c>
      <c r="J50" s="51">
        <v>62.790697674418603</v>
      </c>
      <c r="K50" s="51">
        <v>94.626865671641795</v>
      </c>
      <c r="L50" s="51">
        <v>93.006993006993014</v>
      </c>
      <c r="M50" s="51">
        <v>91.943127962085313</v>
      </c>
      <c r="N50" s="51">
        <v>83.333333333333329</v>
      </c>
      <c r="O50" s="48">
        <v>93.64</v>
      </c>
      <c r="P50" s="51">
        <v>96.38</v>
      </c>
      <c r="Q50" s="51">
        <v>96.64</v>
      </c>
      <c r="R50" s="51">
        <v>90.91</v>
      </c>
      <c r="S50" s="51">
        <v>100</v>
      </c>
      <c r="T50" s="51">
        <v>97.67</v>
      </c>
      <c r="U50" s="51">
        <v>89.27</v>
      </c>
      <c r="V50" s="51">
        <v>94.41</v>
      </c>
      <c r="W50" s="51">
        <v>91.94</v>
      </c>
      <c r="X50" s="51">
        <v>91.67</v>
      </c>
      <c r="Y50" s="48">
        <v>92.13</v>
      </c>
      <c r="Z50" s="59"/>
    </row>
    <row r="51" spans="1:26" ht="20.25" x14ac:dyDescent="0.25">
      <c r="A51" s="65" t="s">
        <v>533</v>
      </c>
      <c r="B51" s="53" t="s">
        <v>534</v>
      </c>
      <c r="C51" s="66" t="s">
        <v>91</v>
      </c>
      <c r="D51" s="66" t="s">
        <v>158</v>
      </c>
      <c r="E51" s="66" t="s">
        <v>195</v>
      </c>
      <c r="F51" s="48">
        <v>88.1875</v>
      </c>
      <c r="G51" s="51">
        <v>91.628959276018094</v>
      </c>
      <c r="H51" s="51">
        <v>97.972972972972968</v>
      </c>
      <c r="I51" s="51">
        <v>90.857142857142861</v>
      </c>
      <c r="J51" s="51">
        <v>59.302325581395351</v>
      </c>
      <c r="K51" s="51">
        <v>87.164179104477611</v>
      </c>
      <c r="L51" s="51">
        <v>88.811188811188813</v>
      </c>
      <c r="M51" s="51">
        <v>85.308056872037909</v>
      </c>
      <c r="N51" s="51">
        <v>86.666666666666671</v>
      </c>
      <c r="O51" s="48">
        <v>89.55</v>
      </c>
      <c r="P51" s="51">
        <v>90.05</v>
      </c>
      <c r="Q51" s="51">
        <v>91.95</v>
      </c>
      <c r="R51" s="51">
        <v>89.61</v>
      </c>
      <c r="S51" s="51">
        <v>92.59</v>
      </c>
      <c r="T51" s="51">
        <v>93.02</v>
      </c>
      <c r="U51" s="51">
        <v>86.12</v>
      </c>
      <c r="V51" s="51">
        <v>94.41</v>
      </c>
      <c r="W51" s="51">
        <v>87.68</v>
      </c>
      <c r="X51" s="51">
        <v>86.67</v>
      </c>
      <c r="Y51" s="48">
        <v>87.13</v>
      </c>
      <c r="Z51" s="59"/>
    </row>
    <row r="52" spans="1:26" ht="20.25" x14ac:dyDescent="0.25">
      <c r="A52" s="65" t="s">
        <v>535</v>
      </c>
      <c r="B52" s="53" t="s">
        <v>536</v>
      </c>
      <c r="C52" s="66" t="s">
        <v>91</v>
      </c>
      <c r="D52" s="66" t="s">
        <v>158</v>
      </c>
      <c r="E52" s="66" t="s">
        <v>195</v>
      </c>
      <c r="F52" s="48">
        <v>87.6875</v>
      </c>
      <c r="G52" s="51">
        <v>92.986425339366519</v>
      </c>
      <c r="H52" s="51">
        <v>95.270270270270274</v>
      </c>
      <c r="I52" s="51">
        <v>85.714285714285708</v>
      </c>
      <c r="J52" s="51">
        <v>60.465116279069768</v>
      </c>
      <c r="K52" s="51">
        <v>87.462686567164184</v>
      </c>
      <c r="L52" s="51">
        <v>83.91608391608392</v>
      </c>
      <c r="M52" s="51">
        <v>85.781990521327018</v>
      </c>
      <c r="N52" s="51">
        <v>91.666666666666671</v>
      </c>
      <c r="O52" s="48">
        <v>88.61</v>
      </c>
      <c r="P52" s="51">
        <v>84.16</v>
      </c>
      <c r="Q52" s="51">
        <v>93.29</v>
      </c>
      <c r="R52" s="51">
        <v>90.26</v>
      </c>
      <c r="S52" s="51">
        <v>96.3</v>
      </c>
      <c r="T52" s="51">
        <v>94.19</v>
      </c>
      <c r="U52" s="51">
        <v>86.44</v>
      </c>
      <c r="V52" s="51">
        <v>93.71</v>
      </c>
      <c r="W52" s="51">
        <v>89.1</v>
      </c>
      <c r="X52" s="51">
        <v>91.67</v>
      </c>
      <c r="Y52" s="48">
        <v>88.5</v>
      </c>
      <c r="Z52" s="59"/>
    </row>
    <row r="53" spans="1:26" ht="20.25" x14ac:dyDescent="0.25">
      <c r="A53" s="65" t="s">
        <v>537</v>
      </c>
      <c r="B53" s="53" t="s">
        <v>538</v>
      </c>
      <c r="C53" s="66" t="s">
        <v>91</v>
      </c>
      <c r="D53" s="66" t="s">
        <v>158</v>
      </c>
      <c r="E53" s="66" t="s">
        <v>195</v>
      </c>
      <c r="F53" s="48">
        <v>89.625</v>
      </c>
      <c r="G53" s="51">
        <v>94.57013574660634</v>
      </c>
      <c r="H53" s="51">
        <v>97.972972972972968</v>
      </c>
      <c r="I53" s="51">
        <v>90.285714285714292</v>
      </c>
      <c r="J53" s="51">
        <v>55.813953488372093</v>
      </c>
      <c r="K53" s="51">
        <v>91.044776119402982</v>
      </c>
      <c r="L53" s="51">
        <v>86.013986013986013</v>
      </c>
      <c r="M53" s="51">
        <v>87.203791469194314</v>
      </c>
      <c r="N53" s="51">
        <v>88.333333333333329</v>
      </c>
      <c r="O53" s="48">
        <v>92.07</v>
      </c>
      <c r="P53" s="51">
        <v>94.12</v>
      </c>
      <c r="Q53" s="51">
        <v>94.63</v>
      </c>
      <c r="R53" s="51">
        <v>89.61</v>
      </c>
      <c r="S53" s="51">
        <v>88.89</v>
      </c>
      <c r="T53" s="51">
        <v>97.67</v>
      </c>
      <c r="U53" s="51">
        <v>86.44</v>
      </c>
      <c r="V53" s="51">
        <v>95.1</v>
      </c>
      <c r="W53" s="51">
        <v>91.94</v>
      </c>
      <c r="X53" s="51">
        <v>93.33</v>
      </c>
      <c r="Y53" s="48">
        <v>89.06</v>
      </c>
      <c r="Z53" s="59"/>
    </row>
    <row r="54" spans="1:26" ht="40.5" x14ac:dyDescent="0.25">
      <c r="A54" s="65" t="s">
        <v>539</v>
      </c>
      <c r="B54" s="129" t="s">
        <v>1299</v>
      </c>
      <c r="C54" s="66" t="s">
        <v>91</v>
      </c>
      <c r="D54" s="66" t="s">
        <v>460</v>
      </c>
      <c r="E54" s="66"/>
      <c r="F54" s="67"/>
      <c r="G54" s="117"/>
      <c r="H54" s="117"/>
      <c r="I54" s="117"/>
      <c r="J54" s="117"/>
      <c r="K54" s="117"/>
      <c r="L54" s="117"/>
      <c r="M54" s="117"/>
      <c r="N54" s="117"/>
      <c r="O54" s="26"/>
      <c r="P54" s="27"/>
      <c r="Q54" s="27"/>
      <c r="R54" s="27"/>
      <c r="S54" s="27"/>
      <c r="T54" s="27"/>
      <c r="U54" s="27"/>
      <c r="V54" s="27"/>
      <c r="W54" s="27"/>
      <c r="X54" s="27"/>
      <c r="Y54" s="52"/>
      <c r="Z54" s="59"/>
    </row>
    <row r="55" spans="1:26" ht="20.25" x14ac:dyDescent="0.25">
      <c r="A55" s="65" t="s">
        <v>540</v>
      </c>
      <c r="B55" s="53" t="s">
        <v>541</v>
      </c>
      <c r="C55" s="66" t="s">
        <v>91</v>
      </c>
      <c r="D55" s="66" t="s">
        <v>158</v>
      </c>
      <c r="E55" s="66" t="s">
        <v>195</v>
      </c>
      <c r="F55" s="48">
        <v>55</v>
      </c>
      <c r="G55" s="51">
        <v>60.180995475113122</v>
      </c>
      <c r="H55" s="51">
        <v>67.567567567567565</v>
      </c>
      <c r="I55" s="51">
        <v>50.285714285714285</v>
      </c>
      <c r="J55" s="51">
        <v>16.279069767441861</v>
      </c>
      <c r="K55" s="51">
        <v>57.611940298507463</v>
      </c>
      <c r="L55" s="51">
        <v>59.44055944055944</v>
      </c>
      <c r="M55" s="51">
        <v>57.81990521327014</v>
      </c>
      <c r="N55" s="51">
        <v>20</v>
      </c>
      <c r="O55" s="48">
        <v>50.6</v>
      </c>
      <c r="P55" s="51">
        <v>50.9</v>
      </c>
      <c r="Q55" s="51">
        <v>57.72</v>
      </c>
      <c r="R55" s="51">
        <v>48.7</v>
      </c>
      <c r="S55" s="51">
        <v>11.11</v>
      </c>
      <c r="T55" s="51">
        <v>54.65</v>
      </c>
      <c r="U55" s="51">
        <v>47.95</v>
      </c>
      <c r="V55" s="51">
        <v>56.64</v>
      </c>
      <c r="W55" s="51">
        <v>58.29</v>
      </c>
      <c r="X55" s="51">
        <v>20</v>
      </c>
      <c r="Y55" s="48">
        <v>46.44</v>
      </c>
      <c r="Z55" s="59"/>
    </row>
    <row r="56" spans="1:26" ht="20.25" x14ac:dyDescent="0.25">
      <c r="A56" s="65" t="s">
        <v>542</v>
      </c>
      <c r="B56" s="53" t="s">
        <v>543</v>
      </c>
      <c r="C56" s="66" t="s">
        <v>91</v>
      </c>
      <c r="D56" s="66" t="s">
        <v>158</v>
      </c>
      <c r="E56" s="66" t="s">
        <v>195</v>
      </c>
      <c r="F56" s="48">
        <v>54.9375</v>
      </c>
      <c r="G56" s="51">
        <v>62.443438914027148</v>
      </c>
      <c r="H56" s="51">
        <v>57.432432432432435</v>
      </c>
      <c r="I56" s="51">
        <v>60.571428571428569</v>
      </c>
      <c r="J56" s="51">
        <v>18.604651162790699</v>
      </c>
      <c r="K56" s="51">
        <v>56.119402985074629</v>
      </c>
      <c r="L56" s="51">
        <v>58.04195804195804</v>
      </c>
      <c r="M56" s="51">
        <v>48.81516587677725</v>
      </c>
      <c r="N56" s="51">
        <v>36.666666666666664</v>
      </c>
      <c r="O56" s="48">
        <v>48.71</v>
      </c>
      <c r="P56" s="51">
        <v>49.1</v>
      </c>
      <c r="Q56" s="51">
        <v>54.36</v>
      </c>
      <c r="R56" s="51">
        <v>46.1</v>
      </c>
      <c r="S56" s="51">
        <v>62.96</v>
      </c>
      <c r="T56" s="51">
        <v>52.33</v>
      </c>
      <c r="U56" s="51">
        <v>42.9</v>
      </c>
      <c r="V56" s="51">
        <v>46.15</v>
      </c>
      <c r="W56" s="51">
        <v>58.77</v>
      </c>
      <c r="X56" s="51">
        <v>28.33</v>
      </c>
      <c r="Y56" s="48">
        <v>46.5</v>
      </c>
      <c r="Z56" s="59"/>
    </row>
    <row r="57" spans="1:26" ht="20.25" x14ac:dyDescent="0.25">
      <c r="A57" s="65" t="s">
        <v>544</v>
      </c>
      <c r="B57" s="53" t="s">
        <v>545</v>
      </c>
      <c r="C57" s="66" t="s">
        <v>91</v>
      </c>
      <c r="D57" s="66" t="s">
        <v>158</v>
      </c>
      <c r="E57" s="66" t="s">
        <v>195</v>
      </c>
      <c r="F57" s="48">
        <v>46.125</v>
      </c>
      <c r="G57" s="51">
        <v>55.656108597285069</v>
      </c>
      <c r="H57" s="51">
        <v>48.648648648648646</v>
      </c>
      <c r="I57" s="51">
        <v>51.428571428571431</v>
      </c>
      <c r="J57" s="51">
        <v>23.255813953488371</v>
      </c>
      <c r="K57" s="51">
        <v>45.970149253731343</v>
      </c>
      <c r="L57" s="51">
        <v>38.46153846153846</v>
      </c>
      <c r="M57" s="51">
        <v>42.654028436018955</v>
      </c>
      <c r="N57" s="51">
        <v>18.333333333333332</v>
      </c>
      <c r="O57" s="48">
        <v>40.53</v>
      </c>
      <c r="P57" s="51">
        <v>38.909999999999997</v>
      </c>
      <c r="Q57" s="51">
        <v>34.229999999999997</v>
      </c>
      <c r="R57" s="51">
        <v>41.56</v>
      </c>
      <c r="S57" s="51">
        <v>55.56</v>
      </c>
      <c r="T57" s="51">
        <v>44.19</v>
      </c>
      <c r="U57" s="51">
        <v>41.01</v>
      </c>
      <c r="V57" s="51">
        <v>43.36</v>
      </c>
      <c r="W57" s="51">
        <v>45.97</v>
      </c>
      <c r="X57" s="51">
        <v>25</v>
      </c>
      <c r="Y57" s="48">
        <v>37.5</v>
      </c>
      <c r="Z57" s="59"/>
    </row>
    <row r="58" spans="1:26" ht="40.5" x14ac:dyDescent="0.25">
      <c r="A58" s="65" t="s">
        <v>546</v>
      </c>
      <c r="B58" s="53" t="s">
        <v>547</v>
      </c>
      <c r="C58" s="66" t="s">
        <v>91</v>
      </c>
      <c r="D58" s="66" t="s">
        <v>158</v>
      </c>
      <c r="E58" s="66" t="s">
        <v>195</v>
      </c>
      <c r="F58" s="48">
        <v>43.625</v>
      </c>
      <c r="G58" s="51">
        <v>49.547511312217196</v>
      </c>
      <c r="H58" s="51">
        <v>46.621621621621621</v>
      </c>
      <c r="I58" s="51">
        <v>49.714285714285715</v>
      </c>
      <c r="J58" s="51">
        <v>18.604651162790699</v>
      </c>
      <c r="K58" s="51">
        <v>42.089552238805972</v>
      </c>
      <c r="L58" s="51">
        <v>46.853146853146853</v>
      </c>
      <c r="M58" s="51">
        <v>43.601895734597157</v>
      </c>
      <c r="N58" s="51">
        <v>11.666666666666666</v>
      </c>
      <c r="O58" s="48">
        <v>39.33</v>
      </c>
      <c r="P58" s="51">
        <v>36.65</v>
      </c>
      <c r="Q58" s="51">
        <v>42.95</v>
      </c>
      <c r="R58" s="51">
        <v>33.770000000000003</v>
      </c>
      <c r="S58" s="51">
        <v>40.74</v>
      </c>
      <c r="T58" s="51">
        <v>31.4</v>
      </c>
      <c r="U58" s="51">
        <v>37.85</v>
      </c>
      <c r="V58" s="51">
        <v>46.15</v>
      </c>
      <c r="W58" s="51">
        <v>48.82</v>
      </c>
      <c r="X58" s="51">
        <v>33.33</v>
      </c>
      <c r="Y58" s="48">
        <v>33.880000000000003</v>
      </c>
      <c r="Z58" s="59"/>
    </row>
    <row r="59" spans="1:26" ht="40.5" x14ac:dyDescent="0.25">
      <c r="A59" s="65" t="s">
        <v>548</v>
      </c>
      <c r="B59" s="53" t="s">
        <v>549</v>
      </c>
      <c r="C59" s="66" t="s">
        <v>91</v>
      </c>
      <c r="D59" s="66" t="s">
        <v>158</v>
      </c>
      <c r="E59" s="66" t="s">
        <v>195</v>
      </c>
      <c r="F59" s="48">
        <v>45.3125</v>
      </c>
      <c r="G59" s="51">
        <v>52.71493212669683</v>
      </c>
      <c r="H59" s="51">
        <v>43.243243243243242</v>
      </c>
      <c r="I59" s="51">
        <v>49.714285714285715</v>
      </c>
      <c r="J59" s="51">
        <v>25.581395348837209</v>
      </c>
      <c r="K59" s="51">
        <v>43.28358208955224</v>
      </c>
      <c r="L59" s="51">
        <v>45.454545454545453</v>
      </c>
      <c r="M59" s="51">
        <v>47.393364928909953</v>
      </c>
      <c r="N59" s="51">
        <v>15</v>
      </c>
      <c r="O59" s="48">
        <v>41.47</v>
      </c>
      <c r="P59" s="51">
        <v>39.369999999999997</v>
      </c>
      <c r="Q59" s="51">
        <v>46.98</v>
      </c>
      <c r="R59" s="51">
        <v>27.92</v>
      </c>
      <c r="S59" s="51">
        <v>51.85</v>
      </c>
      <c r="T59" s="51">
        <v>40.700000000000003</v>
      </c>
      <c r="U59" s="51">
        <v>41.32</v>
      </c>
      <c r="V59" s="51">
        <v>46.85</v>
      </c>
      <c r="W59" s="51">
        <v>45.5</v>
      </c>
      <c r="X59" s="51">
        <v>48.33</v>
      </c>
      <c r="Y59" s="48">
        <v>36.5</v>
      </c>
      <c r="Z59" s="59"/>
    </row>
    <row r="60" spans="1:26" ht="20.25" x14ac:dyDescent="0.25">
      <c r="A60" s="65" t="s">
        <v>550</v>
      </c>
      <c r="B60" s="53" t="s">
        <v>551</v>
      </c>
      <c r="C60" s="66" t="s">
        <v>91</v>
      </c>
      <c r="D60" s="66" t="s">
        <v>158</v>
      </c>
      <c r="E60" s="66" t="s">
        <v>195</v>
      </c>
      <c r="F60" s="48">
        <v>32.625</v>
      </c>
      <c r="G60" s="51">
        <v>38.235294117647058</v>
      </c>
      <c r="H60" s="51">
        <v>29.72972972972973</v>
      </c>
      <c r="I60" s="51">
        <v>23.428571428571427</v>
      </c>
      <c r="J60" s="51">
        <v>23.255813953488371</v>
      </c>
      <c r="K60" s="51">
        <v>35.223880597014926</v>
      </c>
      <c r="L60" s="51">
        <v>29.37062937062937</v>
      </c>
      <c r="M60" s="51">
        <v>36.96682464454976</v>
      </c>
      <c r="N60" s="51">
        <v>16.666666666666668</v>
      </c>
      <c r="O60" s="48">
        <v>39.33</v>
      </c>
      <c r="P60" s="51">
        <v>38.909999999999997</v>
      </c>
      <c r="Q60" s="51">
        <v>38.26</v>
      </c>
      <c r="R60" s="51">
        <v>31.17</v>
      </c>
      <c r="S60" s="51">
        <v>25.93</v>
      </c>
      <c r="T60" s="51">
        <v>52.33</v>
      </c>
      <c r="U60" s="51">
        <v>41.01</v>
      </c>
      <c r="V60" s="51">
        <v>39.159999999999997</v>
      </c>
      <c r="W60" s="51">
        <v>49.76</v>
      </c>
      <c r="X60" s="51">
        <v>8.33</v>
      </c>
      <c r="Y60" s="48">
        <v>29.38</v>
      </c>
      <c r="Z60" s="59"/>
    </row>
    <row r="61" spans="1:26" ht="20.25" x14ac:dyDescent="0.25">
      <c r="A61" s="65" t="s">
        <v>552</v>
      </c>
      <c r="B61" s="53" t="s">
        <v>553</v>
      </c>
      <c r="C61" s="66" t="s">
        <v>91</v>
      </c>
      <c r="D61" s="66" t="s">
        <v>158</v>
      </c>
      <c r="E61" s="66" t="s">
        <v>195</v>
      </c>
      <c r="F61" s="48">
        <v>23.75</v>
      </c>
      <c r="G61" s="51">
        <v>32.579185520361989</v>
      </c>
      <c r="H61" s="51">
        <v>20.27027027027027</v>
      </c>
      <c r="I61" s="51">
        <v>30.285714285714285</v>
      </c>
      <c r="J61" s="51">
        <v>25.581395348837209</v>
      </c>
      <c r="K61" s="51">
        <v>12.537313432835822</v>
      </c>
      <c r="L61" s="51">
        <v>18.88111888111888</v>
      </c>
      <c r="M61" s="51">
        <v>24.644549763033176</v>
      </c>
      <c r="N61" s="51">
        <v>16.666666666666668</v>
      </c>
      <c r="O61" s="48">
        <v>25.74</v>
      </c>
      <c r="P61" s="51">
        <v>22.85</v>
      </c>
      <c r="Q61" s="51">
        <v>18.79</v>
      </c>
      <c r="R61" s="51">
        <v>27.27</v>
      </c>
      <c r="S61" s="51">
        <v>25.93</v>
      </c>
      <c r="T61" s="51">
        <v>38.369999999999997</v>
      </c>
      <c r="U61" s="51">
        <v>23.97</v>
      </c>
      <c r="V61" s="51">
        <v>31.47</v>
      </c>
      <c r="W61" s="51">
        <v>25.12</v>
      </c>
      <c r="X61" s="51">
        <v>40</v>
      </c>
      <c r="Y61" s="48">
        <v>21.44</v>
      </c>
      <c r="Z61" s="59"/>
    </row>
    <row r="62" spans="1:26" ht="81" x14ac:dyDescent="0.25">
      <c r="A62" s="65" t="s">
        <v>554</v>
      </c>
      <c r="B62" s="53" t="s">
        <v>555</v>
      </c>
      <c r="C62" s="66" t="s">
        <v>91</v>
      </c>
      <c r="D62" s="66" t="s">
        <v>158</v>
      </c>
      <c r="E62" s="66" t="s">
        <v>195</v>
      </c>
      <c r="F62" s="48">
        <v>21.9375</v>
      </c>
      <c r="G62" s="51">
        <v>22.171945701357465</v>
      </c>
      <c r="H62" s="51">
        <v>17.567567567567568</v>
      </c>
      <c r="I62" s="51">
        <v>29.714285714285715</v>
      </c>
      <c r="J62" s="51">
        <v>22.093023255813954</v>
      </c>
      <c r="K62" s="51">
        <v>18.805970149253731</v>
      </c>
      <c r="L62" s="51">
        <v>18.88111888111888</v>
      </c>
      <c r="M62" s="51">
        <v>27.014218009478672</v>
      </c>
      <c r="N62" s="51">
        <v>15</v>
      </c>
      <c r="O62" s="48">
        <v>25.49</v>
      </c>
      <c r="P62" s="51">
        <v>21.49</v>
      </c>
      <c r="Q62" s="51">
        <v>20.13</v>
      </c>
      <c r="R62" s="51">
        <v>29.87</v>
      </c>
      <c r="S62" s="51">
        <v>22.22</v>
      </c>
      <c r="T62" s="51">
        <v>31.4</v>
      </c>
      <c r="U62" s="51">
        <v>24.92</v>
      </c>
      <c r="V62" s="51">
        <v>32.17</v>
      </c>
      <c r="W62" s="51">
        <v>25.12</v>
      </c>
      <c r="X62" s="51">
        <v>38.33</v>
      </c>
      <c r="Y62" s="48">
        <v>21.31</v>
      </c>
      <c r="Z62" s="59"/>
    </row>
    <row r="63" spans="1:26" ht="81" x14ac:dyDescent="0.25">
      <c r="A63" s="65" t="s">
        <v>556</v>
      </c>
      <c r="B63" s="53" t="s">
        <v>557</v>
      </c>
      <c r="C63" s="66" t="s">
        <v>91</v>
      </c>
      <c r="D63" s="66" t="s">
        <v>158</v>
      </c>
      <c r="E63" s="66" t="s">
        <v>195</v>
      </c>
      <c r="F63" s="48">
        <v>23.125</v>
      </c>
      <c r="G63" s="51">
        <v>25.113122171945701</v>
      </c>
      <c r="H63" s="51">
        <v>16.891891891891891</v>
      </c>
      <c r="I63" s="51">
        <v>30.857142857142858</v>
      </c>
      <c r="J63" s="51">
        <v>25.581395348837209</v>
      </c>
      <c r="K63" s="51">
        <v>19.104477611940297</v>
      </c>
      <c r="L63" s="51">
        <v>17.482517482517483</v>
      </c>
      <c r="M63" s="51">
        <v>27.962085308056871</v>
      </c>
      <c r="N63" s="51">
        <v>16.666666666666668</v>
      </c>
      <c r="O63" s="48">
        <v>24.67</v>
      </c>
      <c r="P63" s="51">
        <v>21.04</v>
      </c>
      <c r="Q63" s="51">
        <v>18.79</v>
      </c>
      <c r="R63" s="51">
        <v>29.87</v>
      </c>
      <c r="S63" s="51">
        <v>14.81</v>
      </c>
      <c r="T63" s="51">
        <v>31.4</v>
      </c>
      <c r="U63" s="51">
        <v>23.03</v>
      </c>
      <c r="V63" s="51">
        <v>28.67</v>
      </c>
      <c r="W63" s="51">
        <v>26.07</v>
      </c>
      <c r="X63" s="51">
        <v>41.67</v>
      </c>
      <c r="Y63" s="48">
        <v>21.56</v>
      </c>
      <c r="Z63" s="59"/>
    </row>
    <row r="64" spans="1:26" ht="81" x14ac:dyDescent="0.25">
      <c r="A64" s="65" t="s">
        <v>558</v>
      </c>
      <c r="B64" s="53" t="s">
        <v>559</v>
      </c>
      <c r="C64" s="66" t="s">
        <v>91</v>
      </c>
      <c r="D64" s="66" t="s">
        <v>158</v>
      </c>
      <c r="E64" s="66" t="s">
        <v>195</v>
      </c>
      <c r="F64" s="48">
        <v>24</v>
      </c>
      <c r="G64" s="51">
        <v>24.886877828054299</v>
      </c>
      <c r="H64" s="51">
        <v>18.243243243243242</v>
      </c>
      <c r="I64" s="51">
        <v>29.142857142857142</v>
      </c>
      <c r="J64" s="51">
        <v>24.418604651162791</v>
      </c>
      <c r="K64" s="51">
        <v>19.701492537313431</v>
      </c>
      <c r="L64" s="51">
        <v>20.97902097902098</v>
      </c>
      <c r="M64" s="51">
        <v>32.70142180094787</v>
      </c>
      <c r="N64" s="51">
        <v>16.666666666666668</v>
      </c>
      <c r="O64" s="48">
        <v>26.12</v>
      </c>
      <c r="P64" s="51">
        <v>21.04</v>
      </c>
      <c r="Q64" s="51">
        <v>21.48</v>
      </c>
      <c r="R64" s="51">
        <v>32.47</v>
      </c>
      <c r="S64" s="51">
        <v>18.52</v>
      </c>
      <c r="T64" s="51">
        <v>37.21</v>
      </c>
      <c r="U64" s="51">
        <v>24.92</v>
      </c>
      <c r="V64" s="51">
        <v>29.37</v>
      </c>
      <c r="W64" s="51">
        <v>27.01</v>
      </c>
      <c r="X64" s="51">
        <v>41.67</v>
      </c>
      <c r="Y64" s="48">
        <v>23.75</v>
      </c>
      <c r="Z64" s="59"/>
    </row>
    <row r="65" spans="1:26" ht="101.25" x14ac:dyDescent="0.25">
      <c r="A65" s="65" t="s">
        <v>560</v>
      </c>
      <c r="B65" s="53" t="s">
        <v>561</v>
      </c>
      <c r="C65" s="66" t="s">
        <v>91</v>
      </c>
      <c r="D65" s="66" t="s">
        <v>158</v>
      </c>
      <c r="E65" s="66" t="s">
        <v>195</v>
      </c>
      <c r="F65" s="48">
        <v>26.4375</v>
      </c>
      <c r="G65" s="51">
        <v>31.900452488687783</v>
      </c>
      <c r="H65" s="51">
        <v>16.216216216216218</v>
      </c>
      <c r="I65" s="51">
        <v>29.142857142857142</v>
      </c>
      <c r="J65" s="51">
        <v>26.744186046511629</v>
      </c>
      <c r="K65" s="51">
        <v>19.701492537313431</v>
      </c>
      <c r="L65" s="51">
        <v>25.874125874125873</v>
      </c>
      <c r="M65" s="51">
        <v>34.597156398104268</v>
      </c>
      <c r="N65" s="51">
        <v>13.333333333333334</v>
      </c>
      <c r="O65" s="48">
        <v>28.19</v>
      </c>
      <c r="P65" s="51">
        <v>25.79</v>
      </c>
      <c r="Q65" s="51">
        <v>20.81</v>
      </c>
      <c r="R65" s="51">
        <v>33.119999999999997</v>
      </c>
      <c r="S65" s="51">
        <v>14.81</v>
      </c>
      <c r="T65" s="51">
        <v>38.369999999999997</v>
      </c>
      <c r="U65" s="51">
        <v>25.87</v>
      </c>
      <c r="V65" s="51">
        <v>34.270000000000003</v>
      </c>
      <c r="W65" s="51">
        <v>26.54</v>
      </c>
      <c r="X65" s="51">
        <v>46.67</v>
      </c>
      <c r="Y65" s="48">
        <v>25.56</v>
      </c>
      <c r="Z65" s="59"/>
    </row>
    <row r="66" spans="1:26" ht="40.5" x14ac:dyDescent="0.25">
      <c r="A66" s="65" t="s">
        <v>562</v>
      </c>
      <c r="B66" s="53" t="s">
        <v>563</v>
      </c>
      <c r="C66" s="66" t="s">
        <v>91</v>
      </c>
      <c r="D66" s="66" t="s">
        <v>158</v>
      </c>
      <c r="E66" s="66" t="s">
        <v>195</v>
      </c>
      <c r="F66" s="48">
        <v>15.6875</v>
      </c>
      <c r="G66" s="51">
        <v>16.5158371040724</v>
      </c>
      <c r="H66" s="51">
        <v>13.513513513513514</v>
      </c>
      <c r="I66" s="51">
        <v>21.714285714285715</v>
      </c>
      <c r="J66" s="51">
        <v>18.604651162790699</v>
      </c>
      <c r="K66" s="51">
        <v>13.73134328358209</v>
      </c>
      <c r="L66" s="51">
        <v>13.286713286713287</v>
      </c>
      <c r="M66" s="51">
        <v>17.535545023696681</v>
      </c>
      <c r="N66" s="51">
        <v>3.3333333333333335</v>
      </c>
      <c r="O66" s="48">
        <v>20.52</v>
      </c>
      <c r="P66" s="51">
        <v>16.97</v>
      </c>
      <c r="Q66" s="51">
        <v>17.45</v>
      </c>
      <c r="R66" s="51">
        <v>19.48</v>
      </c>
      <c r="S66" s="51">
        <v>18.52</v>
      </c>
      <c r="T66" s="51">
        <v>29.07</v>
      </c>
      <c r="U66" s="51">
        <v>23.66</v>
      </c>
      <c r="V66" s="51">
        <v>20.98</v>
      </c>
      <c r="W66" s="51">
        <v>21.33</v>
      </c>
      <c r="X66" s="51">
        <v>25</v>
      </c>
      <c r="Y66" s="48">
        <v>20.38</v>
      </c>
      <c r="Z66" s="59"/>
    </row>
    <row r="67" spans="1:26" ht="40.5" x14ac:dyDescent="0.25">
      <c r="A67" s="65" t="s">
        <v>564</v>
      </c>
      <c r="B67" s="53" t="s">
        <v>565</v>
      </c>
      <c r="C67" s="66" t="s">
        <v>91</v>
      </c>
      <c r="D67" s="66" t="s">
        <v>158</v>
      </c>
      <c r="E67" s="66" t="s">
        <v>195</v>
      </c>
      <c r="F67" s="48">
        <v>17.6875</v>
      </c>
      <c r="G67" s="51">
        <v>23.076923076923077</v>
      </c>
      <c r="H67" s="51">
        <v>23.648648648648649</v>
      </c>
      <c r="I67" s="51">
        <v>22.857142857142858</v>
      </c>
      <c r="J67" s="51">
        <v>18.604651162790699</v>
      </c>
      <c r="K67" s="51">
        <v>11.044776119402986</v>
      </c>
      <c r="L67" s="51">
        <v>11.188811188811188</v>
      </c>
      <c r="M67" s="51">
        <v>15.639810426540285</v>
      </c>
      <c r="N67" s="51">
        <v>6.666666666666667</v>
      </c>
      <c r="O67" s="48">
        <v>17.5</v>
      </c>
      <c r="P67" s="51">
        <v>15.84</v>
      </c>
      <c r="Q67" s="51">
        <v>18.12</v>
      </c>
      <c r="R67" s="51">
        <v>15.58</v>
      </c>
      <c r="S67" s="51">
        <v>25.93</v>
      </c>
      <c r="T67" s="51">
        <v>30.23</v>
      </c>
      <c r="U67" s="51">
        <v>19.87</v>
      </c>
      <c r="V67" s="51">
        <v>17.48</v>
      </c>
      <c r="W67" s="51">
        <v>13.27</v>
      </c>
      <c r="X67" s="51">
        <v>13.33</v>
      </c>
      <c r="Y67" s="48">
        <v>21.94</v>
      </c>
      <c r="Z67" s="59"/>
    </row>
    <row r="68" spans="1:26" ht="60.75" x14ac:dyDescent="0.25">
      <c r="A68" s="89" t="s">
        <v>566</v>
      </c>
      <c r="B68" s="135" t="s">
        <v>567</v>
      </c>
      <c r="C68" s="65" t="s">
        <v>91</v>
      </c>
      <c r="D68" s="66" t="s">
        <v>158</v>
      </c>
      <c r="E68" s="66" t="s">
        <v>195</v>
      </c>
      <c r="F68" s="24" t="s">
        <v>457</v>
      </c>
      <c r="G68" s="29" t="s">
        <v>457</v>
      </c>
      <c r="H68" s="29" t="s">
        <v>457</v>
      </c>
      <c r="I68" s="29" t="s">
        <v>457</v>
      </c>
      <c r="J68" s="29" t="s">
        <v>457</v>
      </c>
      <c r="K68" s="29" t="s">
        <v>457</v>
      </c>
      <c r="L68" s="29" t="s">
        <v>457</v>
      </c>
      <c r="M68" s="29" t="s">
        <v>457</v>
      </c>
      <c r="N68" s="29" t="s">
        <v>457</v>
      </c>
      <c r="O68" s="24" t="s">
        <v>457</v>
      </c>
      <c r="P68" s="29" t="s">
        <v>457</v>
      </c>
      <c r="Q68" s="29" t="s">
        <v>457</v>
      </c>
      <c r="R68" s="29" t="s">
        <v>457</v>
      </c>
      <c r="S68" s="29" t="s">
        <v>457</v>
      </c>
      <c r="T68" s="29" t="s">
        <v>457</v>
      </c>
      <c r="U68" s="29" t="s">
        <v>457</v>
      </c>
      <c r="V68" s="29" t="s">
        <v>457</v>
      </c>
      <c r="W68" s="29" t="s">
        <v>457</v>
      </c>
      <c r="X68" s="29" t="s">
        <v>457</v>
      </c>
      <c r="Y68" s="24" t="s">
        <v>457</v>
      </c>
      <c r="Z68" s="59"/>
    </row>
    <row r="69" spans="1:26" ht="20.25" x14ac:dyDescent="0.25">
      <c r="A69" s="89" t="s">
        <v>568</v>
      </c>
      <c r="B69" s="55" t="s">
        <v>12</v>
      </c>
      <c r="C69" s="65" t="s">
        <v>91</v>
      </c>
      <c r="D69" s="66" t="s">
        <v>158</v>
      </c>
      <c r="E69" s="66" t="s">
        <v>195</v>
      </c>
      <c r="F69" s="48">
        <v>78.2</v>
      </c>
      <c r="G69" s="51">
        <v>78.145695364238406</v>
      </c>
      <c r="H69" s="51">
        <v>77.58620689655173</v>
      </c>
      <c r="I69" s="51">
        <v>88.709677419354804</v>
      </c>
      <c r="J69" s="51">
        <v>85.714285714285708</v>
      </c>
      <c r="K69" s="51">
        <v>73.75</v>
      </c>
      <c r="L69" s="51">
        <v>77.272727272727266</v>
      </c>
      <c r="M69" s="51">
        <v>72.881355932203391</v>
      </c>
      <c r="N69" s="51">
        <v>76</v>
      </c>
      <c r="O69" s="48">
        <v>71</v>
      </c>
      <c r="P69" s="51">
        <v>75.159235668789805</v>
      </c>
      <c r="Q69" s="51">
        <v>75.362318840579704</v>
      </c>
      <c r="R69" s="51">
        <v>63.636363636363633</v>
      </c>
      <c r="S69" s="51" t="s">
        <v>96</v>
      </c>
      <c r="T69" s="51">
        <v>100</v>
      </c>
      <c r="U69" s="51">
        <v>70.33898305084746</v>
      </c>
      <c r="V69" s="51">
        <v>68.888888888888886</v>
      </c>
      <c r="W69" s="51">
        <v>57.89473684210526</v>
      </c>
      <c r="X69" s="51">
        <v>71.428571428571431</v>
      </c>
      <c r="Y69" s="48" t="s">
        <v>96</v>
      </c>
      <c r="Z69" s="59"/>
    </row>
    <row r="70" spans="1:26" ht="20.25" x14ac:dyDescent="0.25">
      <c r="A70" s="89" t="s">
        <v>569</v>
      </c>
      <c r="B70" s="55" t="s">
        <v>16</v>
      </c>
      <c r="C70" s="65" t="s">
        <v>91</v>
      </c>
      <c r="D70" s="66" t="s">
        <v>158</v>
      </c>
      <c r="E70" s="66" t="s">
        <v>195</v>
      </c>
      <c r="F70" s="48">
        <v>4.8</v>
      </c>
      <c r="G70" s="51">
        <v>3.9735099337748343</v>
      </c>
      <c r="H70" s="51">
        <v>1.7241379310344827</v>
      </c>
      <c r="I70" s="51">
        <v>8.064516129032258</v>
      </c>
      <c r="J70" s="51">
        <v>4.7619047619047619</v>
      </c>
      <c r="K70" s="51">
        <v>3.75</v>
      </c>
      <c r="L70" s="51">
        <v>2.2727272727272729</v>
      </c>
      <c r="M70" s="51">
        <v>11.864406779661017</v>
      </c>
      <c r="N70" s="51">
        <v>0</v>
      </c>
      <c r="O70" s="48">
        <v>5.2</v>
      </c>
      <c r="P70" s="51">
        <v>8.9171974522292992</v>
      </c>
      <c r="Q70" s="51">
        <v>2.8985507246376812</v>
      </c>
      <c r="R70" s="51">
        <v>0</v>
      </c>
      <c r="S70" s="51" t="s">
        <v>96</v>
      </c>
      <c r="T70" s="51">
        <v>0</v>
      </c>
      <c r="U70" s="51">
        <v>5.9322033898305087</v>
      </c>
      <c r="V70" s="51">
        <v>0</v>
      </c>
      <c r="W70" s="51">
        <v>1.7543859649122806</v>
      </c>
      <c r="X70" s="51">
        <v>14.285714285714286</v>
      </c>
      <c r="Y70" s="48" t="s">
        <v>96</v>
      </c>
      <c r="Z70" s="59"/>
    </row>
    <row r="71" spans="1:26" ht="20.25" x14ac:dyDescent="0.25">
      <c r="A71" s="89" t="s">
        <v>570</v>
      </c>
      <c r="B71" s="55" t="s">
        <v>458</v>
      </c>
      <c r="C71" s="65" t="s">
        <v>91</v>
      </c>
      <c r="D71" s="66" t="s">
        <v>158</v>
      </c>
      <c r="E71" s="66" t="s">
        <v>195</v>
      </c>
      <c r="F71" s="48">
        <v>3.4</v>
      </c>
      <c r="G71" s="51">
        <v>1.9867549668874172</v>
      </c>
      <c r="H71" s="51">
        <v>3.4482758620689653</v>
      </c>
      <c r="I71" s="51">
        <v>4.838709677419355</v>
      </c>
      <c r="J71" s="51">
        <v>4.7619047619047619</v>
      </c>
      <c r="K71" s="51">
        <v>2.5</v>
      </c>
      <c r="L71" s="51">
        <v>4.5454545454545459</v>
      </c>
      <c r="M71" s="51">
        <v>6.7796610169491522</v>
      </c>
      <c r="N71" s="51">
        <v>0</v>
      </c>
      <c r="O71" s="48">
        <v>3.2</v>
      </c>
      <c r="P71" s="51">
        <v>5.0955414012738851</v>
      </c>
      <c r="Q71" s="51">
        <v>4.3478260869565215</v>
      </c>
      <c r="R71" s="51">
        <v>3.0303030303030303</v>
      </c>
      <c r="S71" s="51" t="s">
        <v>96</v>
      </c>
      <c r="T71" s="51">
        <v>0</v>
      </c>
      <c r="U71" s="51">
        <v>0</v>
      </c>
      <c r="V71" s="51">
        <v>2.2222222222222223</v>
      </c>
      <c r="W71" s="51">
        <v>3.5087719298245612</v>
      </c>
      <c r="X71" s="51">
        <v>7.1428571428571432</v>
      </c>
      <c r="Y71" s="48" t="s">
        <v>96</v>
      </c>
      <c r="Z71" s="59"/>
    </row>
    <row r="72" spans="1:26" ht="20.25" x14ac:dyDescent="0.25">
      <c r="A72" s="89" t="s">
        <v>571</v>
      </c>
      <c r="B72" s="55" t="s">
        <v>24</v>
      </c>
      <c r="C72" s="65" t="s">
        <v>91</v>
      </c>
      <c r="D72" s="66" t="s">
        <v>158</v>
      </c>
      <c r="E72" s="66" t="s">
        <v>195</v>
      </c>
      <c r="F72" s="48">
        <v>1.4</v>
      </c>
      <c r="G72" s="51">
        <v>1.3245033112582782</v>
      </c>
      <c r="H72" s="51">
        <v>3.4482758620689653</v>
      </c>
      <c r="I72" s="51">
        <v>0</v>
      </c>
      <c r="J72" s="51">
        <v>0</v>
      </c>
      <c r="K72" s="51">
        <v>1.25</v>
      </c>
      <c r="L72" s="51">
        <v>0</v>
      </c>
      <c r="M72" s="51">
        <v>3.3898305084745761</v>
      </c>
      <c r="N72" s="51">
        <v>0</v>
      </c>
      <c r="O72" s="48" t="s">
        <v>96</v>
      </c>
      <c r="P72" s="51" t="s">
        <v>96</v>
      </c>
      <c r="Q72" s="51" t="s">
        <v>96</v>
      </c>
      <c r="R72" s="51" t="s">
        <v>96</v>
      </c>
      <c r="S72" s="51" t="s">
        <v>96</v>
      </c>
      <c r="T72" s="51" t="s">
        <v>96</v>
      </c>
      <c r="U72" s="51" t="s">
        <v>96</v>
      </c>
      <c r="V72" s="51" t="s">
        <v>96</v>
      </c>
      <c r="W72" s="51" t="s">
        <v>96</v>
      </c>
      <c r="X72" s="51" t="s">
        <v>96</v>
      </c>
      <c r="Y72" s="48" t="s">
        <v>96</v>
      </c>
      <c r="Z72" s="59"/>
    </row>
    <row r="73" spans="1:26" ht="20.25" x14ac:dyDescent="0.25">
      <c r="A73" s="89" t="s">
        <v>572</v>
      </c>
      <c r="B73" s="55" t="s">
        <v>573</v>
      </c>
      <c r="C73" s="65" t="s">
        <v>91</v>
      </c>
      <c r="D73" s="66" t="s">
        <v>158</v>
      </c>
      <c r="E73" s="66" t="s">
        <v>195</v>
      </c>
      <c r="F73" s="48">
        <v>36</v>
      </c>
      <c r="G73" s="51">
        <v>31.788079470198674</v>
      </c>
      <c r="H73" s="51">
        <v>51.724137931034484</v>
      </c>
      <c r="I73" s="51">
        <v>41.935483870967744</v>
      </c>
      <c r="J73" s="51">
        <v>38.095238095238095</v>
      </c>
      <c r="K73" s="51">
        <v>31.25</v>
      </c>
      <c r="L73" s="51">
        <v>38.636363636363633</v>
      </c>
      <c r="M73" s="51">
        <v>37.288135593220339</v>
      </c>
      <c r="N73" s="51">
        <v>16</v>
      </c>
      <c r="O73" s="48">
        <v>35</v>
      </c>
      <c r="P73" s="51">
        <v>35.031847133757964</v>
      </c>
      <c r="Q73" s="51">
        <v>46.376811594202898</v>
      </c>
      <c r="R73" s="51">
        <v>21.212121212121211</v>
      </c>
      <c r="S73" s="51" t="s">
        <v>96</v>
      </c>
      <c r="T73" s="51">
        <v>0</v>
      </c>
      <c r="U73" s="51">
        <v>28.8135593220339</v>
      </c>
      <c r="V73" s="51">
        <v>46.666666666666664</v>
      </c>
      <c r="W73" s="51">
        <v>36.842105263157897</v>
      </c>
      <c r="X73" s="51">
        <v>35.714285714285715</v>
      </c>
      <c r="Y73" s="48" t="s">
        <v>96</v>
      </c>
      <c r="Z73" s="59"/>
    </row>
    <row r="74" spans="1:26" ht="20.25" x14ac:dyDescent="0.25">
      <c r="A74" s="89" t="s">
        <v>574</v>
      </c>
      <c r="B74" s="55" t="s">
        <v>575</v>
      </c>
      <c r="C74" s="65" t="s">
        <v>91</v>
      </c>
      <c r="D74" s="66" t="s">
        <v>158</v>
      </c>
      <c r="E74" s="66" t="s">
        <v>195</v>
      </c>
      <c r="F74" s="48">
        <v>20.399999999999999</v>
      </c>
      <c r="G74" s="51">
        <v>17.880794701986755</v>
      </c>
      <c r="H74" s="51">
        <v>22.413793103448278</v>
      </c>
      <c r="I74" s="51">
        <v>24.193548387096776</v>
      </c>
      <c r="J74" s="51">
        <v>23.80952380952381</v>
      </c>
      <c r="K74" s="51">
        <v>27.5</v>
      </c>
      <c r="L74" s="51">
        <v>18.181818181818183</v>
      </c>
      <c r="M74" s="51">
        <v>18.64406779661017</v>
      </c>
      <c r="N74" s="51">
        <v>4</v>
      </c>
      <c r="O74" s="48">
        <v>28.4</v>
      </c>
      <c r="P74" s="51">
        <v>25.477707006369428</v>
      </c>
      <c r="Q74" s="51">
        <v>24.637681159420289</v>
      </c>
      <c r="R74" s="51">
        <v>33.333333333333336</v>
      </c>
      <c r="S74" s="51" t="s">
        <v>96</v>
      </c>
      <c r="T74" s="51">
        <v>42.857142857142854</v>
      </c>
      <c r="U74" s="51">
        <v>33.050847457627121</v>
      </c>
      <c r="V74" s="51">
        <v>42.222222222222221</v>
      </c>
      <c r="W74" s="51">
        <v>19.298245614035089</v>
      </c>
      <c r="X74" s="51">
        <v>14.285714285714286</v>
      </c>
      <c r="Y74" s="48" t="s">
        <v>96</v>
      </c>
      <c r="Z74" s="59"/>
    </row>
    <row r="75" spans="1:26" ht="20.25" x14ac:dyDescent="0.25">
      <c r="A75" s="89" t="s">
        <v>576</v>
      </c>
      <c r="B75" s="55" t="s">
        <v>577</v>
      </c>
      <c r="C75" s="65" t="s">
        <v>91</v>
      </c>
      <c r="D75" s="66" t="s">
        <v>158</v>
      </c>
      <c r="E75" s="66" t="s">
        <v>195</v>
      </c>
      <c r="F75" s="48">
        <v>4.5999999999999996</v>
      </c>
      <c r="G75" s="51">
        <v>4.6357615894039732</v>
      </c>
      <c r="H75" s="51">
        <v>5.1724137931034484</v>
      </c>
      <c r="I75" s="51">
        <v>3.225806451612903</v>
      </c>
      <c r="J75" s="51">
        <v>4.7619047619047619</v>
      </c>
      <c r="K75" s="51">
        <v>5</v>
      </c>
      <c r="L75" s="51">
        <v>2.2727272727272729</v>
      </c>
      <c r="M75" s="51">
        <v>8.4745762711864412</v>
      </c>
      <c r="N75" s="51">
        <v>0</v>
      </c>
      <c r="O75" s="48">
        <v>4.8</v>
      </c>
      <c r="P75" s="51">
        <v>2.5477707006369426</v>
      </c>
      <c r="Q75" s="51">
        <v>5.7971014492753623</v>
      </c>
      <c r="R75" s="51">
        <v>9.0909090909090917</v>
      </c>
      <c r="S75" s="51" t="s">
        <v>96</v>
      </c>
      <c r="T75" s="51">
        <v>0</v>
      </c>
      <c r="U75" s="51">
        <v>5.0847457627118642</v>
      </c>
      <c r="V75" s="51">
        <v>4.4444444444444446</v>
      </c>
      <c r="W75" s="51">
        <v>8.7719298245614041</v>
      </c>
      <c r="X75" s="51">
        <v>0</v>
      </c>
      <c r="Y75" s="48" t="s">
        <v>96</v>
      </c>
      <c r="Z75" s="59"/>
    </row>
    <row r="76" spans="1:26" ht="20.25" x14ac:dyDescent="0.25">
      <c r="A76" s="89" t="s">
        <v>578</v>
      </c>
      <c r="B76" s="55" t="s">
        <v>579</v>
      </c>
      <c r="C76" s="65" t="s">
        <v>91</v>
      </c>
      <c r="D76" s="66" t="s">
        <v>158</v>
      </c>
      <c r="E76" s="66" t="s">
        <v>195</v>
      </c>
      <c r="F76" s="48">
        <v>3.8</v>
      </c>
      <c r="G76" s="51">
        <v>2.6490066225165565</v>
      </c>
      <c r="H76" s="51">
        <v>5.1724137931034484</v>
      </c>
      <c r="I76" s="51">
        <v>6.4516129032258061</v>
      </c>
      <c r="J76" s="51">
        <v>0</v>
      </c>
      <c r="K76" s="51">
        <v>5</v>
      </c>
      <c r="L76" s="51">
        <v>0</v>
      </c>
      <c r="M76" s="51">
        <v>6.7796610169491522</v>
      </c>
      <c r="N76" s="51">
        <v>0</v>
      </c>
      <c r="O76" s="48">
        <v>3.4</v>
      </c>
      <c r="P76" s="51">
        <v>5.0955414012738851</v>
      </c>
      <c r="Q76" s="51">
        <v>2.8985507246376812</v>
      </c>
      <c r="R76" s="51">
        <v>0</v>
      </c>
      <c r="S76" s="51" t="s">
        <v>96</v>
      </c>
      <c r="T76" s="51">
        <v>0</v>
      </c>
      <c r="U76" s="51">
        <v>2.5423728813559321</v>
      </c>
      <c r="V76" s="51">
        <v>2.2222222222222223</v>
      </c>
      <c r="W76" s="51">
        <v>5.2631578947368425</v>
      </c>
      <c r="X76" s="51">
        <v>0</v>
      </c>
      <c r="Y76" s="48" t="s">
        <v>96</v>
      </c>
      <c r="Z76" s="59"/>
    </row>
    <row r="77" spans="1:26" ht="60.75" x14ac:dyDescent="0.25">
      <c r="A77" s="89" t="s">
        <v>580</v>
      </c>
      <c r="B77" s="29" t="s">
        <v>581</v>
      </c>
      <c r="C77" s="65" t="s">
        <v>582</v>
      </c>
      <c r="D77" s="66"/>
      <c r="E77" s="66" t="s">
        <v>195</v>
      </c>
      <c r="F77" s="24" t="s">
        <v>457</v>
      </c>
      <c r="G77" s="29" t="s">
        <v>457</v>
      </c>
      <c r="H77" s="29" t="s">
        <v>457</v>
      </c>
      <c r="I77" s="29" t="s">
        <v>457</v>
      </c>
      <c r="J77" s="29" t="s">
        <v>457</v>
      </c>
      <c r="K77" s="29" t="s">
        <v>457</v>
      </c>
      <c r="L77" s="29" t="s">
        <v>457</v>
      </c>
      <c r="M77" s="29" t="s">
        <v>457</v>
      </c>
      <c r="N77" s="29" t="s">
        <v>457</v>
      </c>
      <c r="O77" s="24" t="s">
        <v>457</v>
      </c>
      <c r="P77" s="29" t="s">
        <v>457</v>
      </c>
      <c r="Q77" s="29" t="s">
        <v>457</v>
      </c>
      <c r="R77" s="29" t="s">
        <v>457</v>
      </c>
      <c r="S77" s="29" t="s">
        <v>457</v>
      </c>
      <c r="T77" s="29" t="s">
        <v>457</v>
      </c>
      <c r="U77" s="29" t="s">
        <v>457</v>
      </c>
      <c r="V77" s="29" t="s">
        <v>457</v>
      </c>
      <c r="W77" s="29" t="s">
        <v>457</v>
      </c>
      <c r="X77" s="29" t="s">
        <v>457</v>
      </c>
      <c r="Y77" s="24" t="s">
        <v>457</v>
      </c>
      <c r="Z77" s="59"/>
    </row>
    <row r="78" spans="1:26" ht="20.25" x14ac:dyDescent="0.25">
      <c r="A78" s="89" t="s">
        <v>583</v>
      </c>
      <c r="B78" s="55" t="s">
        <v>584</v>
      </c>
      <c r="C78" s="65" t="s">
        <v>91</v>
      </c>
      <c r="D78" s="66" t="s">
        <v>158</v>
      </c>
      <c r="E78" s="66" t="s">
        <v>195</v>
      </c>
      <c r="F78" s="48">
        <v>72.599999999999994</v>
      </c>
      <c r="G78" s="51">
        <v>74.172185430463571</v>
      </c>
      <c r="H78" s="51">
        <v>72.413793103448285</v>
      </c>
      <c r="I78" s="51">
        <v>82.258064516129025</v>
      </c>
      <c r="J78" s="51">
        <v>76.190476190476176</v>
      </c>
      <c r="K78" s="51">
        <v>68.75</v>
      </c>
      <c r="L78" s="51">
        <v>68.181818181818173</v>
      </c>
      <c r="M78" s="51">
        <v>67.796610169491515</v>
      </c>
      <c r="N78" s="51">
        <v>68</v>
      </c>
      <c r="O78" s="48" t="s">
        <v>96</v>
      </c>
      <c r="P78" s="51" t="s">
        <v>96</v>
      </c>
      <c r="Q78" s="51" t="s">
        <v>96</v>
      </c>
      <c r="R78" s="51" t="s">
        <v>96</v>
      </c>
      <c r="S78" s="51" t="s">
        <v>96</v>
      </c>
      <c r="T78" s="51" t="s">
        <v>96</v>
      </c>
      <c r="U78" s="51" t="s">
        <v>96</v>
      </c>
      <c r="V78" s="51" t="s">
        <v>96</v>
      </c>
      <c r="W78" s="51" t="s">
        <v>96</v>
      </c>
      <c r="X78" s="51" t="s">
        <v>96</v>
      </c>
      <c r="Y78" s="48" t="s">
        <v>96</v>
      </c>
      <c r="Z78" s="59"/>
    </row>
    <row r="79" spans="1:26" ht="20.25" x14ac:dyDescent="0.25">
      <c r="A79" s="89" t="s">
        <v>585</v>
      </c>
      <c r="B79" s="55" t="s">
        <v>586</v>
      </c>
      <c r="C79" s="65" t="s">
        <v>91</v>
      </c>
      <c r="D79" s="66" t="s">
        <v>158</v>
      </c>
      <c r="E79" s="66" t="s">
        <v>195</v>
      </c>
      <c r="F79" s="48">
        <v>51.4</v>
      </c>
      <c r="G79" s="51">
        <v>50.331125827814574</v>
      </c>
      <c r="H79" s="51">
        <v>53.448275862068961</v>
      </c>
      <c r="I79" s="51">
        <v>66.129032258064512</v>
      </c>
      <c r="J79" s="51">
        <v>33.333333333333329</v>
      </c>
      <c r="K79" s="51">
        <v>45</v>
      </c>
      <c r="L79" s="51">
        <v>59.090909090909086</v>
      </c>
      <c r="M79" s="51">
        <v>52.542372881355931</v>
      </c>
      <c r="N79" s="51">
        <v>36</v>
      </c>
      <c r="O79" s="48" t="s">
        <v>96</v>
      </c>
      <c r="P79" s="51" t="s">
        <v>96</v>
      </c>
      <c r="Q79" s="51" t="s">
        <v>96</v>
      </c>
      <c r="R79" s="51" t="s">
        <v>96</v>
      </c>
      <c r="S79" s="51" t="s">
        <v>96</v>
      </c>
      <c r="T79" s="51" t="s">
        <v>96</v>
      </c>
      <c r="U79" s="51" t="s">
        <v>96</v>
      </c>
      <c r="V79" s="51" t="s">
        <v>96</v>
      </c>
      <c r="W79" s="51" t="s">
        <v>96</v>
      </c>
      <c r="X79" s="51" t="s">
        <v>96</v>
      </c>
      <c r="Y79" s="48" t="s">
        <v>96</v>
      </c>
      <c r="Z79" s="59"/>
    </row>
    <row r="80" spans="1:26" ht="20.25" x14ac:dyDescent="0.25">
      <c r="A80" s="89" t="s">
        <v>587</v>
      </c>
      <c r="B80" s="55" t="s">
        <v>588</v>
      </c>
      <c r="C80" s="65" t="s">
        <v>91</v>
      </c>
      <c r="D80" s="66" t="s">
        <v>158</v>
      </c>
      <c r="E80" s="66" t="s">
        <v>195</v>
      </c>
      <c r="F80" s="48">
        <v>16</v>
      </c>
      <c r="G80" s="51">
        <v>14.569536423841061</v>
      </c>
      <c r="H80" s="51">
        <v>17.241379310344826</v>
      </c>
      <c r="I80" s="51">
        <v>17.741935483870968</v>
      </c>
      <c r="J80" s="51">
        <v>28.571428571428569</v>
      </c>
      <c r="K80" s="51">
        <v>12.5</v>
      </c>
      <c r="L80" s="51">
        <v>11.363636363636363</v>
      </c>
      <c r="M80" s="51">
        <v>15.254237288135592</v>
      </c>
      <c r="N80" s="51">
        <v>28</v>
      </c>
      <c r="O80" s="48" t="s">
        <v>96</v>
      </c>
      <c r="P80" s="51" t="s">
        <v>96</v>
      </c>
      <c r="Q80" s="51" t="s">
        <v>96</v>
      </c>
      <c r="R80" s="51" t="s">
        <v>96</v>
      </c>
      <c r="S80" s="51" t="s">
        <v>96</v>
      </c>
      <c r="T80" s="51" t="s">
        <v>96</v>
      </c>
      <c r="U80" s="51" t="s">
        <v>96</v>
      </c>
      <c r="V80" s="51" t="s">
        <v>96</v>
      </c>
      <c r="W80" s="51" t="s">
        <v>96</v>
      </c>
      <c r="X80" s="51" t="s">
        <v>96</v>
      </c>
      <c r="Y80" s="48" t="s">
        <v>96</v>
      </c>
      <c r="Z80" s="59"/>
    </row>
    <row r="81" spans="1:26" ht="20.25" x14ac:dyDescent="0.25">
      <c r="A81" s="89" t="s">
        <v>589</v>
      </c>
      <c r="B81" s="55" t="s">
        <v>590</v>
      </c>
      <c r="C81" s="65" t="s">
        <v>91</v>
      </c>
      <c r="D81" s="66" t="s">
        <v>158</v>
      </c>
      <c r="E81" s="66" t="s">
        <v>195</v>
      </c>
      <c r="F81" s="48">
        <v>16</v>
      </c>
      <c r="G81" s="51">
        <v>13.907284768211921</v>
      </c>
      <c r="H81" s="51">
        <v>24.137931034482762</v>
      </c>
      <c r="I81" s="51">
        <v>30.64516129032258</v>
      </c>
      <c r="J81" s="51">
        <v>14.285714285714285</v>
      </c>
      <c r="K81" s="51">
        <v>10</v>
      </c>
      <c r="L81" s="51">
        <v>6.8181818181818183</v>
      </c>
      <c r="M81" s="51">
        <v>10.16949152542373</v>
      </c>
      <c r="N81" s="51">
        <v>24</v>
      </c>
      <c r="O81" s="48" t="s">
        <v>96</v>
      </c>
      <c r="P81" s="51" t="s">
        <v>96</v>
      </c>
      <c r="Q81" s="51" t="s">
        <v>96</v>
      </c>
      <c r="R81" s="51" t="s">
        <v>96</v>
      </c>
      <c r="S81" s="51" t="s">
        <v>96</v>
      </c>
      <c r="T81" s="51" t="s">
        <v>96</v>
      </c>
      <c r="U81" s="51" t="s">
        <v>96</v>
      </c>
      <c r="V81" s="51" t="s">
        <v>96</v>
      </c>
      <c r="W81" s="51" t="s">
        <v>96</v>
      </c>
      <c r="X81" s="51" t="s">
        <v>96</v>
      </c>
      <c r="Y81" s="48" t="s">
        <v>96</v>
      </c>
      <c r="Z81" s="59"/>
    </row>
    <row r="82" spans="1:26" ht="20.25" x14ac:dyDescent="0.25">
      <c r="A82" s="89" t="s">
        <v>591</v>
      </c>
      <c r="B82" s="55" t="s">
        <v>592</v>
      </c>
      <c r="C82" s="65" t="s">
        <v>91</v>
      </c>
      <c r="D82" s="66" t="s">
        <v>158</v>
      </c>
      <c r="E82" s="66" t="s">
        <v>195</v>
      </c>
      <c r="F82" s="48">
        <v>28.6</v>
      </c>
      <c r="G82" s="51">
        <v>25.827814569536425</v>
      </c>
      <c r="H82" s="51">
        <v>29.310344827586206</v>
      </c>
      <c r="I82" s="51">
        <v>30.64516129032258</v>
      </c>
      <c r="J82" s="51">
        <v>23.80952380952381</v>
      </c>
      <c r="K82" s="51">
        <v>30</v>
      </c>
      <c r="L82" s="51">
        <v>25</v>
      </c>
      <c r="M82" s="51">
        <v>35.593220338983045</v>
      </c>
      <c r="N82" s="51">
        <v>28</v>
      </c>
      <c r="O82" s="48" t="s">
        <v>96</v>
      </c>
      <c r="P82" s="51" t="s">
        <v>96</v>
      </c>
      <c r="Q82" s="51" t="s">
        <v>96</v>
      </c>
      <c r="R82" s="51" t="s">
        <v>96</v>
      </c>
      <c r="S82" s="51" t="s">
        <v>96</v>
      </c>
      <c r="T82" s="51" t="s">
        <v>96</v>
      </c>
      <c r="U82" s="51" t="s">
        <v>96</v>
      </c>
      <c r="V82" s="51" t="s">
        <v>96</v>
      </c>
      <c r="W82" s="51" t="s">
        <v>96</v>
      </c>
      <c r="X82" s="51" t="s">
        <v>96</v>
      </c>
      <c r="Y82" s="48" t="s">
        <v>96</v>
      </c>
      <c r="Z82" s="59"/>
    </row>
    <row r="83" spans="1:26" ht="20.25" x14ac:dyDescent="0.25">
      <c r="A83" s="89" t="s">
        <v>593</v>
      </c>
      <c r="B83" s="55" t="s">
        <v>594</v>
      </c>
      <c r="C83" s="65" t="s">
        <v>91</v>
      </c>
      <c r="D83" s="66" t="s">
        <v>158</v>
      </c>
      <c r="E83" s="66" t="s">
        <v>195</v>
      </c>
      <c r="F83" s="48">
        <v>23.6</v>
      </c>
      <c r="G83" s="51">
        <v>20.52980132450331</v>
      </c>
      <c r="H83" s="51">
        <v>29.310344827586206</v>
      </c>
      <c r="I83" s="51">
        <v>30.64516129032258</v>
      </c>
      <c r="J83" s="51">
        <v>14.285714285714285</v>
      </c>
      <c r="K83" s="51">
        <v>22.5</v>
      </c>
      <c r="L83" s="51">
        <v>15.90909090909091</v>
      </c>
      <c r="M83" s="51">
        <v>27.118644067796613</v>
      </c>
      <c r="N83" s="51"/>
      <c r="O83" s="48" t="s">
        <v>96</v>
      </c>
      <c r="P83" s="51" t="s">
        <v>96</v>
      </c>
      <c r="Q83" s="51" t="s">
        <v>96</v>
      </c>
      <c r="R83" s="51" t="s">
        <v>96</v>
      </c>
      <c r="S83" s="51" t="s">
        <v>96</v>
      </c>
      <c r="T83" s="51" t="s">
        <v>96</v>
      </c>
      <c r="U83" s="51" t="s">
        <v>96</v>
      </c>
      <c r="V83" s="51" t="s">
        <v>96</v>
      </c>
      <c r="W83" s="51" t="s">
        <v>96</v>
      </c>
      <c r="X83" s="51" t="s">
        <v>96</v>
      </c>
      <c r="Y83" s="48" t="s">
        <v>96</v>
      </c>
      <c r="Z83" s="59"/>
    </row>
    <row r="84" spans="1:26" ht="20.25" x14ac:dyDescent="0.25">
      <c r="A84" s="89" t="s">
        <v>595</v>
      </c>
      <c r="B84" s="55" t="s">
        <v>596</v>
      </c>
      <c r="C84" s="65" t="s">
        <v>91</v>
      </c>
      <c r="D84" s="66" t="s">
        <v>158</v>
      </c>
      <c r="E84" s="66" t="s">
        <v>195</v>
      </c>
      <c r="F84" s="48">
        <v>6.6</v>
      </c>
      <c r="G84" s="51">
        <v>5.298013245033113</v>
      </c>
      <c r="H84" s="51">
        <v>12.068965517241379</v>
      </c>
      <c r="I84" s="51">
        <v>9.6774193548387082</v>
      </c>
      <c r="J84" s="51">
        <v>4.7619047619047619</v>
      </c>
      <c r="K84" s="51">
        <v>5</v>
      </c>
      <c r="L84" s="51">
        <v>4.5454545454545459</v>
      </c>
      <c r="M84" s="51">
        <v>6.7796610169491522</v>
      </c>
      <c r="N84" s="51">
        <v>4</v>
      </c>
      <c r="O84" s="48" t="s">
        <v>96</v>
      </c>
      <c r="P84" s="51" t="s">
        <v>96</v>
      </c>
      <c r="Q84" s="51" t="s">
        <v>96</v>
      </c>
      <c r="R84" s="51" t="s">
        <v>96</v>
      </c>
      <c r="S84" s="51" t="s">
        <v>96</v>
      </c>
      <c r="T84" s="51" t="s">
        <v>96</v>
      </c>
      <c r="U84" s="51" t="s">
        <v>96</v>
      </c>
      <c r="V84" s="51" t="s">
        <v>96</v>
      </c>
      <c r="W84" s="51" t="s">
        <v>96</v>
      </c>
      <c r="X84" s="51" t="s">
        <v>96</v>
      </c>
      <c r="Y84" s="48" t="s">
        <v>96</v>
      </c>
      <c r="Z84" s="59"/>
    </row>
    <row r="85" spans="1:26" ht="20.25" x14ac:dyDescent="0.25">
      <c r="A85" s="89" t="s">
        <v>597</v>
      </c>
      <c r="B85" s="55" t="s">
        <v>598</v>
      </c>
      <c r="C85" s="65" t="s">
        <v>91</v>
      </c>
      <c r="D85" s="66" t="s">
        <v>158</v>
      </c>
      <c r="E85" s="66" t="s">
        <v>195</v>
      </c>
      <c r="F85" s="48">
        <v>11.4</v>
      </c>
      <c r="G85" s="51">
        <v>10.596026490066226</v>
      </c>
      <c r="H85" s="51">
        <v>20.689655172413794</v>
      </c>
      <c r="I85" s="51">
        <v>17.741935483870968</v>
      </c>
      <c r="J85" s="51">
        <v>9.5238095238095237</v>
      </c>
      <c r="K85" s="51">
        <v>10</v>
      </c>
      <c r="L85" s="51">
        <v>6.8181818181818175</v>
      </c>
      <c r="M85" s="51">
        <v>8.4745762711864394</v>
      </c>
      <c r="N85" s="51">
        <v>0</v>
      </c>
      <c r="O85" s="48" t="s">
        <v>96</v>
      </c>
      <c r="P85" s="51" t="s">
        <v>96</v>
      </c>
      <c r="Q85" s="51" t="s">
        <v>96</v>
      </c>
      <c r="R85" s="51" t="s">
        <v>96</v>
      </c>
      <c r="S85" s="51" t="s">
        <v>96</v>
      </c>
      <c r="T85" s="51" t="s">
        <v>96</v>
      </c>
      <c r="U85" s="51" t="s">
        <v>96</v>
      </c>
      <c r="V85" s="51" t="s">
        <v>96</v>
      </c>
      <c r="W85" s="51" t="s">
        <v>96</v>
      </c>
      <c r="X85" s="51" t="s">
        <v>96</v>
      </c>
      <c r="Y85" s="48" t="s">
        <v>96</v>
      </c>
      <c r="Z85" s="59"/>
    </row>
    <row r="86" spans="1:26" ht="20.25" x14ac:dyDescent="0.25">
      <c r="A86" s="89" t="s">
        <v>599</v>
      </c>
      <c r="B86" s="55" t="s">
        <v>600</v>
      </c>
      <c r="C86" s="65" t="s">
        <v>91</v>
      </c>
      <c r="D86" s="66" t="s">
        <v>158</v>
      </c>
      <c r="E86" s="66" t="s">
        <v>195</v>
      </c>
      <c r="F86" s="48">
        <v>23.200000000000003</v>
      </c>
      <c r="G86" s="51">
        <v>17.880794701986755</v>
      </c>
      <c r="H86" s="51">
        <v>34.482758620689658</v>
      </c>
      <c r="I86" s="51">
        <v>37.096774193548384</v>
      </c>
      <c r="J86" s="51">
        <v>19.047619047619047</v>
      </c>
      <c r="K86" s="51">
        <v>16.25</v>
      </c>
      <c r="L86" s="51">
        <v>22.72727272727273</v>
      </c>
      <c r="M86" s="51">
        <v>23.728813559322031</v>
      </c>
      <c r="N86" s="51">
        <v>20</v>
      </c>
      <c r="O86" s="48" t="s">
        <v>96</v>
      </c>
      <c r="P86" s="51" t="s">
        <v>96</v>
      </c>
      <c r="Q86" s="51" t="s">
        <v>96</v>
      </c>
      <c r="R86" s="51" t="s">
        <v>96</v>
      </c>
      <c r="S86" s="51" t="s">
        <v>96</v>
      </c>
      <c r="T86" s="51" t="s">
        <v>96</v>
      </c>
      <c r="U86" s="51" t="s">
        <v>96</v>
      </c>
      <c r="V86" s="51" t="s">
        <v>96</v>
      </c>
      <c r="W86" s="51" t="s">
        <v>96</v>
      </c>
      <c r="X86" s="51" t="s">
        <v>96</v>
      </c>
      <c r="Y86" s="48" t="s">
        <v>96</v>
      </c>
      <c r="Z86" s="59"/>
    </row>
    <row r="87" spans="1:26" ht="20.25" x14ac:dyDescent="0.25">
      <c r="A87" s="89" t="s">
        <v>601</v>
      </c>
      <c r="B87" s="55" t="s">
        <v>602</v>
      </c>
      <c r="C87" s="65" t="s">
        <v>91</v>
      </c>
      <c r="D87" s="66" t="s">
        <v>158</v>
      </c>
      <c r="E87" s="66" t="s">
        <v>195</v>
      </c>
      <c r="F87" s="48">
        <v>22.200000000000003</v>
      </c>
      <c r="G87" s="51">
        <v>19.205298013245034</v>
      </c>
      <c r="H87" s="51">
        <v>25.862068965517242</v>
      </c>
      <c r="I87" s="51">
        <v>30.645161290322584</v>
      </c>
      <c r="J87" s="51">
        <v>23.80952380952381</v>
      </c>
      <c r="K87" s="51">
        <v>22.5</v>
      </c>
      <c r="L87" s="51">
        <v>18.181818181818183</v>
      </c>
      <c r="M87" s="51">
        <v>22.033898305084744</v>
      </c>
      <c r="N87" s="51">
        <v>16</v>
      </c>
      <c r="O87" s="48"/>
      <c r="P87" s="51"/>
      <c r="Q87" s="51"/>
      <c r="R87" s="51"/>
      <c r="S87" s="51"/>
      <c r="T87" s="51"/>
      <c r="U87" s="51"/>
      <c r="V87" s="51"/>
      <c r="W87" s="51"/>
      <c r="X87" s="51"/>
      <c r="Y87" s="48"/>
      <c r="Z87" s="59"/>
    </row>
    <row r="88" spans="1:26" ht="20.25" x14ac:dyDescent="0.25">
      <c r="A88" s="89" t="s">
        <v>603</v>
      </c>
      <c r="B88" s="55" t="s">
        <v>518</v>
      </c>
      <c r="C88" s="65" t="s">
        <v>91</v>
      </c>
      <c r="D88" s="66" t="s">
        <v>158</v>
      </c>
      <c r="E88" s="66" t="s">
        <v>195</v>
      </c>
      <c r="F88" s="48">
        <v>4.5999999999999996</v>
      </c>
      <c r="G88" s="51">
        <v>3.9735099337748347</v>
      </c>
      <c r="H88" s="51">
        <v>6.8965517241379306</v>
      </c>
      <c r="I88" s="51">
        <v>9.6774193548387082</v>
      </c>
      <c r="J88" s="51">
        <v>4.7619047619047619</v>
      </c>
      <c r="K88" s="51">
        <v>1.25</v>
      </c>
      <c r="L88" s="51">
        <v>4.5454545454545459</v>
      </c>
      <c r="M88" s="51">
        <v>5.0847457627118642</v>
      </c>
      <c r="N88" s="51">
        <v>0</v>
      </c>
      <c r="O88" s="48" t="s">
        <v>96</v>
      </c>
      <c r="P88" s="51" t="s">
        <v>96</v>
      </c>
      <c r="Q88" s="51" t="s">
        <v>96</v>
      </c>
      <c r="R88" s="51" t="s">
        <v>96</v>
      </c>
      <c r="S88" s="51" t="s">
        <v>96</v>
      </c>
      <c r="T88" s="51" t="s">
        <v>96</v>
      </c>
      <c r="U88" s="51" t="s">
        <v>96</v>
      </c>
      <c r="V88" s="51" t="s">
        <v>96</v>
      </c>
      <c r="W88" s="51" t="s">
        <v>96</v>
      </c>
      <c r="X88" s="51" t="s">
        <v>96</v>
      </c>
      <c r="Y88" s="48" t="s">
        <v>96</v>
      </c>
      <c r="Z88" s="59"/>
    </row>
    <row r="89" spans="1:26" ht="40.5" x14ac:dyDescent="0.25">
      <c r="A89" s="89" t="s">
        <v>604</v>
      </c>
      <c r="B89" s="55" t="s">
        <v>519</v>
      </c>
      <c r="C89" s="65" t="s">
        <v>91</v>
      </c>
      <c r="D89" s="66" t="s">
        <v>158</v>
      </c>
      <c r="E89" s="66" t="s">
        <v>195</v>
      </c>
      <c r="F89" s="48">
        <v>3.2</v>
      </c>
      <c r="G89" s="51">
        <v>3.9735099337748343</v>
      </c>
      <c r="H89" s="51">
        <v>5.1724137931034484</v>
      </c>
      <c r="I89" s="51">
        <v>6.4516129032258061</v>
      </c>
      <c r="J89" s="51">
        <v>0</v>
      </c>
      <c r="K89" s="51">
        <v>1.25</v>
      </c>
      <c r="L89" s="51">
        <v>0</v>
      </c>
      <c r="M89" s="51">
        <v>3.3898305084745761</v>
      </c>
      <c r="N89" s="51">
        <v>0</v>
      </c>
      <c r="O89" s="48" t="s">
        <v>96</v>
      </c>
      <c r="P89" s="51" t="s">
        <v>96</v>
      </c>
      <c r="Q89" s="51" t="s">
        <v>96</v>
      </c>
      <c r="R89" s="51" t="s">
        <v>96</v>
      </c>
      <c r="S89" s="51" t="s">
        <v>96</v>
      </c>
      <c r="T89" s="51" t="s">
        <v>96</v>
      </c>
      <c r="U89" s="51" t="s">
        <v>96</v>
      </c>
      <c r="V89" s="51" t="s">
        <v>96</v>
      </c>
      <c r="W89" s="51" t="s">
        <v>96</v>
      </c>
      <c r="X89" s="51" t="s">
        <v>96</v>
      </c>
      <c r="Y89" s="48" t="s">
        <v>96</v>
      </c>
      <c r="Z89" s="59"/>
    </row>
    <row r="90" spans="1:26" ht="20.25" x14ac:dyDescent="0.25">
      <c r="A90" s="89" t="s">
        <v>605</v>
      </c>
      <c r="B90" s="55" t="s">
        <v>520</v>
      </c>
      <c r="C90" s="65" t="s">
        <v>91</v>
      </c>
      <c r="D90" s="66" t="s">
        <v>158</v>
      </c>
      <c r="E90" s="66" t="s">
        <v>195</v>
      </c>
      <c r="F90" s="48">
        <v>0.2</v>
      </c>
      <c r="G90" s="51">
        <v>0</v>
      </c>
      <c r="H90" s="51">
        <v>0</v>
      </c>
      <c r="I90" s="51">
        <v>0</v>
      </c>
      <c r="J90" s="51">
        <v>0</v>
      </c>
      <c r="K90" s="51">
        <v>0</v>
      </c>
      <c r="L90" s="51">
        <v>2.2727272727272729</v>
      </c>
      <c r="M90" s="51">
        <v>0</v>
      </c>
      <c r="N90" s="51">
        <v>0</v>
      </c>
      <c r="O90" s="48" t="s">
        <v>96</v>
      </c>
      <c r="P90" s="51" t="s">
        <v>96</v>
      </c>
      <c r="Q90" s="51" t="s">
        <v>96</v>
      </c>
      <c r="R90" s="51" t="s">
        <v>96</v>
      </c>
      <c r="S90" s="51" t="s">
        <v>96</v>
      </c>
      <c r="T90" s="51" t="s">
        <v>96</v>
      </c>
      <c r="U90" s="51" t="s">
        <v>96</v>
      </c>
      <c r="V90" s="51" t="s">
        <v>96</v>
      </c>
      <c r="W90" s="51" t="s">
        <v>96</v>
      </c>
      <c r="X90" s="51" t="s">
        <v>96</v>
      </c>
      <c r="Y90" s="48" t="s">
        <v>96</v>
      </c>
      <c r="Z90" s="59"/>
    </row>
    <row r="91" spans="1:26" ht="40.5" x14ac:dyDescent="0.25">
      <c r="A91" s="89" t="s">
        <v>606</v>
      </c>
      <c r="B91" s="55" t="s">
        <v>521</v>
      </c>
      <c r="C91" s="65" t="s">
        <v>91</v>
      </c>
      <c r="D91" s="66" t="s">
        <v>158</v>
      </c>
      <c r="E91" s="66" t="s">
        <v>195</v>
      </c>
      <c r="F91" s="48">
        <v>3</v>
      </c>
      <c r="G91" s="51">
        <v>3.9735099337748343</v>
      </c>
      <c r="H91" s="51">
        <v>5.1724137931034484</v>
      </c>
      <c r="I91" s="51">
        <v>6.4516129032258061</v>
      </c>
      <c r="J91" s="51">
        <v>0</v>
      </c>
      <c r="K91" s="51">
        <v>1.25</v>
      </c>
      <c r="L91" s="51">
        <v>0</v>
      </c>
      <c r="M91" s="51">
        <v>1.6949152542372881</v>
      </c>
      <c r="N91" s="51">
        <v>0</v>
      </c>
      <c r="O91" s="48" t="s">
        <v>96</v>
      </c>
      <c r="P91" s="51" t="s">
        <v>96</v>
      </c>
      <c r="Q91" s="51" t="s">
        <v>96</v>
      </c>
      <c r="R91" s="51" t="s">
        <v>96</v>
      </c>
      <c r="S91" s="51" t="s">
        <v>96</v>
      </c>
      <c r="T91" s="51" t="s">
        <v>96</v>
      </c>
      <c r="U91" s="51" t="s">
        <v>96</v>
      </c>
      <c r="V91" s="51" t="s">
        <v>96</v>
      </c>
      <c r="W91" s="51" t="s">
        <v>96</v>
      </c>
      <c r="X91" s="51" t="s">
        <v>96</v>
      </c>
      <c r="Y91" s="48" t="s">
        <v>96</v>
      </c>
      <c r="Z91" s="59"/>
    </row>
    <row r="92" spans="1:26" ht="40.5" x14ac:dyDescent="0.25">
      <c r="A92" s="89" t="s">
        <v>607</v>
      </c>
      <c r="B92" s="55" t="s">
        <v>522</v>
      </c>
      <c r="C92" s="65" t="s">
        <v>91</v>
      </c>
      <c r="D92" s="66" t="s">
        <v>158</v>
      </c>
      <c r="E92" s="66" t="s">
        <v>195</v>
      </c>
      <c r="F92" s="48">
        <v>3.6</v>
      </c>
      <c r="G92" s="51">
        <v>4.6357615894039741</v>
      </c>
      <c r="H92" s="51">
        <v>6.8965517241379306</v>
      </c>
      <c r="I92" s="51">
        <v>8.064516129032258</v>
      </c>
      <c r="J92" s="51">
        <v>4.7619047619047619</v>
      </c>
      <c r="K92" s="51">
        <v>1.25</v>
      </c>
      <c r="L92" s="51">
        <v>0</v>
      </c>
      <c r="M92" s="51">
        <v>0</v>
      </c>
      <c r="N92" s="51">
        <v>0</v>
      </c>
      <c r="O92" s="48" t="s">
        <v>96</v>
      </c>
      <c r="P92" s="51" t="s">
        <v>96</v>
      </c>
      <c r="Q92" s="51" t="s">
        <v>96</v>
      </c>
      <c r="R92" s="51" t="s">
        <v>96</v>
      </c>
      <c r="S92" s="51" t="s">
        <v>96</v>
      </c>
      <c r="T92" s="51" t="s">
        <v>96</v>
      </c>
      <c r="U92" s="51" t="s">
        <v>96</v>
      </c>
      <c r="V92" s="51" t="s">
        <v>96</v>
      </c>
      <c r="W92" s="51" t="s">
        <v>96</v>
      </c>
      <c r="X92" s="51" t="s">
        <v>96</v>
      </c>
      <c r="Y92" s="48" t="s">
        <v>96</v>
      </c>
      <c r="Z92" s="59"/>
    </row>
    <row r="93" spans="1:26" ht="60.75" x14ac:dyDescent="0.25">
      <c r="A93" s="89" t="s">
        <v>608</v>
      </c>
      <c r="B93" s="55" t="s">
        <v>523</v>
      </c>
      <c r="C93" s="65" t="s">
        <v>91</v>
      </c>
      <c r="D93" s="66" t="s">
        <v>158</v>
      </c>
      <c r="E93" s="66" t="s">
        <v>195</v>
      </c>
      <c r="F93" s="48">
        <v>3.4000000000000004</v>
      </c>
      <c r="G93" s="51">
        <v>3.9735099337748343</v>
      </c>
      <c r="H93" s="51">
        <v>5.1724137931034484</v>
      </c>
      <c r="I93" s="51">
        <v>9.6774193548387082</v>
      </c>
      <c r="J93" s="51">
        <v>4.7619047619047619</v>
      </c>
      <c r="K93" s="51">
        <v>1.25</v>
      </c>
      <c r="L93" s="51">
        <v>0</v>
      </c>
      <c r="M93" s="51">
        <v>0</v>
      </c>
      <c r="N93" s="51">
        <v>0</v>
      </c>
      <c r="O93" s="48" t="s">
        <v>96</v>
      </c>
      <c r="P93" s="51" t="s">
        <v>96</v>
      </c>
      <c r="Q93" s="51" t="s">
        <v>96</v>
      </c>
      <c r="R93" s="51" t="s">
        <v>96</v>
      </c>
      <c r="S93" s="51" t="s">
        <v>96</v>
      </c>
      <c r="T93" s="51" t="s">
        <v>96</v>
      </c>
      <c r="U93" s="51" t="s">
        <v>96</v>
      </c>
      <c r="V93" s="51" t="s">
        <v>96</v>
      </c>
      <c r="W93" s="51" t="s">
        <v>96</v>
      </c>
      <c r="X93" s="51" t="s">
        <v>96</v>
      </c>
      <c r="Y93" s="48" t="s">
        <v>96</v>
      </c>
      <c r="Z93" s="59"/>
    </row>
    <row r="94" spans="1:26" ht="81" x14ac:dyDescent="0.25">
      <c r="A94" s="89" t="s">
        <v>609</v>
      </c>
      <c r="B94" s="55" t="s">
        <v>445</v>
      </c>
      <c r="C94" s="65" t="s">
        <v>91</v>
      </c>
      <c r="D94" s="66" t="s">
        <v>158</v>
      </c>
      <c r="E94" s="66" t="s">
        <v>195</v>
      </c>
      <c r="F94" s="48">
        <v>16</v>
      </c>
      <c r="G94" s="51">
        <v>16.556291390728479</v>
      </c>
      <c r="H94" s="51">
        <v>22.413793103448278</v>
      </c>
      <c r="I94" s="51">
        <v>17.741935483870968</v>
      </c>
      <c r="J94" s="51">
        <v>14.285714285714285</v>
      </c>
      <c r="K94" s="51">
        <v>15</v>
      </c>
      <c r="L94" s="51">
        <v>13.636363636363637</v>
      </c>
      <c r="M94" s="51">
        <v>15.254237288135593</v>
      </c>
      <c r="N94" s="51">
        <v>4</v>
      </c>
      <c r="O94" s="48" t="s">
        <v>96</v>
      </c>
      <c r="P94" s="51" t="s">
        <v>96</v>
      </c>
      <c r="Q94" s="51" t="s">
        <v>96</v>
      </c>
      <c r="R94" s="51" t="s">
        <v>96</v>
      </c>
      <c r="S94" s="51" t="s">
        <v>96</v>
      </c>
      <c r="T94" s="51" t="s">
        <v>96</v>
      </c>
      <c r="U94" s="51" t="s">
        <v>96</v>
      </c>
      <c r="V94" s="51" t="s">
        <v>96</v>
      </c>
      <c r="W94" s="51" t="s">
        <v>96</v>
      </c>
      <c r="X94" s="51" t="s">
        <v>96</v>
      </c>
      <c r="Y94" s="48" t="s">
        <v>96</v>
      </c>
      <c r="Z94" s="59"/>
    </row>
    <row r="95" spans="1:26" ht="40.5" x14ac:dyDescent="0.25">
      <c r="A95" s="89" t="s">
        <v>610</v>
      </c>
      <c r="B95" s="55" t="s">
        <v>446</v>
      </c>
      <c r="C95" s="65" t="s">
        <v>91</v>
      </c>
      <c r="D95" s="66" t="s">
        <v>158</v>
      </c>
      <c r="E95" s="66" t="s">
        <v>195</v>
      </c>
      <c r="F95" s="48">
        <v>21.4</v>
      </c>
      <c r="G95" s="51">
        <v>23.841059602649008</v>
      </c>
      <c r="H95" s="51">
        <v>24.137931034482758</v>
      </c>
      <c r="I95" s="51">
        <v>20.967741935483872</v>
      </c>
      <c r="J95" s="51">
        <v>14.285714285714285</v>
      </c>
      <c r="K95" s="51">
        <v>13.75</v>
      </c>
      <c r="L95" s="51">
        <v>25</v>
      </c>
      <c r="M95" s="51">
        <v>25.423728813559322</v>
      </c>
      <c r="N95" s="51">
        <v>16</v>
      </c>
      <c r="O95" s="48" t="s">
        <v>96</v>
      </c>
      <c r="P95" s="51" t="s">
        <v>96</v>
      </c>
      <c r="Q95" s="51" t="s">
        <v>96</v>
      </c>
      <c r="R95" s="51" t="s">
        <v>96</v>
      </c>
      <c r="S95" s="51" t="s">
        <v>96</v>
      </c>
      <c r="T95" s="51" t="s">
        <v>96</v>
      </c>
      <c r="U95" s="51" t="s">
        <v>96</v>
      </c>
      <c r="V95" s="51" t="s">
        <v>96</v>
      </c>
      <c r="W95" s="51" t="s">
        <v>96</v>
      </c>
      <c r="X95" s="51" t="s">
        <v>96</v>
      </c>
      <c r="Y95" s="48" t="s">
        <v>96</v>
      </c>
      <c r="Z95" s="59"/>
    </row>
    <row r="96" spans="1:26" ht="40.5" x14ac:dyDescent="0.25">
      <c r="A96" s="89" t="s">
        <v>611</v>
      </c>
      <c r="B96" s="55" t="s">
        <v>447</v>
      </c>
      <c r="C96" s="65" t="s">
        <v>91</v>
      </c>
      <c r="D96" s="66" t="s">
        <v>158</v>
      </c>
      <c r="E96" s="66" t="s">
        <v>195</v>
      </c>
      <c r="F96" s="48">
        <v>20</v>
      </c>
      <c r="G96" s="51">
        <v>19.205298013245034</v>
      </c>
      <c r="H96" s="51">
        <v>22.413793103448278</v>
      </c>
      <c r="I96" s="51">
        <v>22.580645161290324</v>
      </c>
      <c r="J96" s="51">
        <v>19.047619047619047</v>
      </c>
      <c r="K96" s="51">
        <v>18.75</v>
      </c>
      <c r="L96" s="51">
        <v>22.727272727272727</v>
      </c>
      <c r="M96" s="51">
        <v>22.033898305084747</v>
      </c>
      <c r="N96" s="51">
        <v>8</v>
      </c>
      <c r="O96" s="48" t="s">
        <v>96</v>
      </c>
      <c r="P96" s="51" t="s">
        <v>96</v>
      </c>
      <c r="Q96" s="51" t="s">
        <v>96</v>
      </c>
      <c r="R96" s="51" t="s">
        <v>96</v>
      </c>
      <c r="S96" s="51" t="s">
        <v>96</v>
      </c>
      <c r="T96" s="51" t="s">
        <v>96</v>
      </c>
      <c r="U96" s="51" t="s">
        <v>96</v>
      </c>
      <c r="V96" s="51" t="s">
        <v>96</v>
      </c>
      <c r="W96" s="51" t="s">
        <v>96</v>
      </c>
      <c r="X96" s="51" t="s">
        <v>96</v>
      </c>
      <c r="Y96" s="48" t="s">
        <v>96</v>
      </c>
      <c r="Z96" s="59"/>
    </row>
    <row r="97" spans="1:26" ht="40.5" x14ac:dyDescent="0.25">
      <c r="A97" s="89" t="s">
        <v>612</v>
      </c>
      <c r="B97" s="55" t="s">
        <v>613</v>
      </c>
      <c r="C97" s="65" t="s">
        <v>91</v>
      </c>
      <c r="D97" s="66" t="s">
        <v>158</v>
      </c>
      <c r="E97" s="66" t="s">
        <v>195</v>
      </c>
      <c r="F97" s="48">
        <v>28.4</v>
      </c>
      <c r="G97" s="51">
        <v>29.80132450331126</v>
      </c>
      <c r="H97" s="51">
        <v>37.931034482758619</v>
      </c>
      <c r="I97" s="51">
        <v>27.419354838709676</v>
      </c>
      <c r="J97" s="51">
        <v>33.333333333333329</v>
      </c>
      <c r="K97" s="51">
        <v>21.25</v>
      </c>
      <c r="L97" s="51">
        <v>27.272727272727273</v>
      </c>
      <c r="M97" s="51">
        <v>32.20338983050847</v>
      </c>
      <c r="N97" s="51">
        <v>12</v>
      </c>
      <c r="O97" s="48" t="s">
        <v>96</v>
      </c>
      <c r="P97" s="51" t="s">
        <v>96</v>
      </c>
      <c r="Q97" s="51" t="s">
        <v>96</v>
      </c>
      <c r="R97" s="51" t="s">
        <v>96</v>
      </c>
      <c r="S97" s="51" t="s">
        <v>96</v>
      </c>
      <c r="T97" s="51" t="s">
        <v>96</v>
      </c>
      <c r="U97" s="51" t="s">
        <v>96</v>
      </c>
      <c r="V97" s="51" t="s">
        <v>96</v>
      </c>
      <c r="W97" s="51" t="s">
        <v>96</v>
      </c>
      <c r="X97" s="51" t="s">
        <v>96</v>
      </c>
      <c r="Y97" s="48" t="s">
        <v>96</v>
      </c>
      <c r="Z97" s="59"/>
    </row>
    <row r="98" spans="1:26" ht="81" x14ac:dyDescent="0.25">
      <c r="A98" s="89" t="s">
        <v>614</v>
      </c>
      <c r="B98" s="55" t="s">
        <v>449</v>
      </c>
      <c r="C98" s="65" t="s">
        <v>91</v>
      </c>
      <c r="D98" s="66" t="s">
        <v>158</v>
      </c>
      <c r="E98" s="66" t="s">
        <v>195</v>
      </c>
      <c r="F98" s="48">
        <v>21.200000000000003</v>
      </c>
      <c r="G98" s="51">
        <v>21.192052980132452</v>
      </c>
      <c r="H98" s="51">
        <v>24.137931034482762</v>
      </c>
      <c r="I98" s="51">
        <v>30.64516129032258</v>
      </c>
      <c r="J98" s="51">
        <v>14.285714285714285</v>
      </c>
      <c r="K98" s="51">
        <v>17.5</v>
      </c>
      <c r="L98" s="51">
        <v>20.454545454545453</v>
      </c>
      <c r="M98" s="51">
        <v>18.64406779661017</v>
      </c>
      <c r="N98" s="51">
        <v>16</v>
      </c>
      <c r="O98" s="48" t="s">
        <v>96</v>
      </c>
      <c r="P98" s="51" t="s">
        <v>96</v>
      </c>
      <c r="Q98" s="51" t="s">
        <v>96</v>
      </c>
      <c r="R98" s="51" t="s">
        <v>96</v>
      </c>
      <c r="S98" s="51" t="s">
        <v>96</v>
      </c>
      <c r="T98" s="51" t="s">
        <v>96</v>
      </c>
      <c r="U98" s="51" t="s">
        <v>96</v>
      </c>
      <c r="V98" s="51" t="s">
        <v>96</v>
      </c>
      <c r="W98" s="51" t="s">
        <v>96</v>
      </c>
      <c r="X98" s="51" t="s">
        <v>96</v>
      </c>
      <c r="Y98" s="48" t="s">
        <v>96</v>
      </c>
      <c r="Z98" s="59"/>
    </row>
    <row r="99" spans="1:26" ht="141.75" x14ac:dyDescent="0.25">
      <c r="A99" s="89" t="s">
        <v>615</v>
      </c>
      <c r="B99" s="55" t="s">
        <v>616</v>
      </c>
      <c r="C99" s="65" t="s">
        <v>91</v>
      </c>
      <c r="D99" s="66" t="s">
        <v>158</v>
      </c>
      <c r="E99" s="66" t="s">
        <v>195</v>
      </c>
      <c r="F99" s="48">
        <v>18.399999999999999</v>
      </c>
      <c r="G99" s="51">
        <v>19.205298013245034</v>
      </c>
      <c r="H99" s="51">
        <v>22.413793103448278</v>
      </c>
      <c r="I99" s="51">
        <v>24.193548387096776</v>
      </c>
      <c r="J99" s="51">
        <v>19.047619047619047</v>
      </c>
      <c r="K99" s="51">
        <v>8.75</v>
      </c>
      <c r="L99" s="51">
        <v>20.454545454545453</v>
      </c>
      <c r="M99" s="51">
        <v>20.33898305084746</v>
      </c>
      <c r="N99" s="51">
        <v>12</v>
      </c>
      <c r="O99" s="48" t="s">
        <v>96</v>
      </c>
      <c r="P99" s="51" t="s">
        <v>96</v>
      </c>
      <c r="Q99" s="51" t="s">
        <v>96</v>
      </c>
      <c r="R99" s="51" t="s">
        <v>96</v>
      </c>
      <c r="S99" s="51" t="s">
        <v>96</v>
      </c>
      <c r="T99" s="51" t="s">
        <v>96</v>
      </c>
      <c r="U99" s="51" t="s">
        <v>96</v>
      </c>
      <c r="V99" s="51" t="s">
        <v>96</v>
      </c>
      <c r="W99" s="51" t="s">
        <v>96</v>
      </c>
      <c r="X99" s="51" t="s">
        <v>96</v>
      </c>
      <c r="Y99" s="48" t="s">
        <v>96</v>
      </c>
      <c r="Z99" s="59"/>
    </row>
    <row r="100" spans="1:26" ht="20.25" x14ac:dyDescent="0.25">
      <c r="A100" s="89" t="s">
        <v>617</v>
      </c>
      <c r="B100" s="55" t="s">
        <v>618</v>
      </c>
      <c r="C100" s="65" t="s">
        <v>91</v>
      </c>
      <c r="D100" s="66" t="s">
        <v>158</v>
      </c>
      <c r="E100" s="66" t="s">
        <v>195</v>
      </c>
      <c r="F100" s="48">
        <v>8.2000000000000011</v>
      </c>
      <c r="G100" s="51">
        <v>11.258278145695364</v>
      </c>
      <c r="H100" s="51">
        <v>13.793103448275861</v>
      </c>
      <c r="I100" s="51">
        <v>11.29032258064516</v>
      </c>
      <c r="J100" s="51">
        <v>4.7619047619047619</v>
      </c>
      <c r="K100" s="51">
        <v>3.75</v>
      </c>
      <c r="L100" s="51">
        <v>0</v>
      </c>
      <c r="M100" s="51">
        <v>8.4745762711864412</v>
      </c>
      <c r="N100" s="51">
        <v>0</v>
      </c>
      <c r="O100" s="48" t="s">
        <v>96</v>
      </c>
      <c r="P100" s="51" t="s">
        <v>96</v>
      </c>
      <c r="Q100" s="51" t="s">
        <v>96</v>
      </c>
      <c r="R100" s="51" t="s">
        <v>96</v>
      </c>
      <c r="S100" s="51" t="s">
        <v>96</v>
      </c>
      <c r="T100" s="51" t="s">
        <v>96</v>
      </c>
      <c r="U100" s="51" t="s">
        <v>96</v>
      </c>
      <c r="V100" s="51" t="s">
        <v>96</v>
      </c>
      <c r="W100" s="51" t="s">
        <v>96</v>
      </c>
      <c r="X100" s="51" t="s">
        <v>96</v>
      </c>
      <c r="Y100" s="48" t="s">
        <v>96</v>
      </c>
      <c r="Z100" s="59"/>
    </row>
    <row r="101" spans="1:26" ht="20.25" x14ac:dyDescent="0.25">
      <c r="A101" s="89" t="s">
        <v>619</v>
      </c>
      <c r="B101" s="55" t="s">
        <v>462</v>
      </c>
      <c r="C101" s="65" t="s">
        <v>91</v>
      </c>
      <c r="D101" s="66" t="s">
        <v>158</v>
      </c>
      <c r="E101" s="66" t="s">
        <v>195</v>
      </c>
      <c r="F101" s="48">
        <v>7.4</v>
      </c>
      <c r="G101" s="51">
        <v>10.596026490066226</v>
      </c>
      <c r="H101" s="51">
        <v>10.344827586206897</v>
      </c>
      <c r="I101" s="51">
        <v>12.903225806451612</v>
      </c>
      <c r="J101" s="51">
        <v>0</v>
      </c>
      <c r="K101" s="51">
        <v>1.25</v>
      </c>
      <c r="L101" s="51">
        <v>2.2727272727272729</v>
      </c>
      <c r="M101" s="51">
        <v>6.7796610169491531</v>
      </c>
      <c r="N101" s="51">
        <v>4</v>
      </c>
      <c r="O101" s="48" t="s">
        <v>96</v>
      </c>
      <c r="P101" s="51" t="s">
        <v>96</v>
      </c>
      <c r="Q101" s="51" t="s">
        <v>96</v>
      </c>
      <c r="R101" s="51" t="s">
        <v>96</v>
      </c>
      <c r="S101" s="51" t="s">
        <v>96</v>
      </c>
      <c r="T101" s="51" t="s">
        <v>96</v>
      </c>
      <c r="U101" s="51" t="s">
        <v>96</v>
      </c>
      <c r="V101" s="51" t="s">
        <v>96</v>
      </c>
      <c r="W101" s="51" t="s">
        <v>96</v>
      </c>
      <c r="X101" s="51" t="s">
        <v>96</v>
      </c>
      <c r="Y101" s="48" t="s">
        <v>96</v>
      </c>
      <c r="Z101" s="59"/>
    </row>
    <row r="102" spans="1:26" ht="40.5" x14ac:dyDescent="0.25">
      <c r="A102" s="89" t="s">
        <v>620</v>
      </c>
      <c r="B102" s="55" t="s">
        <v>454</v>
      </c>
      <c r="C102" s="65" t="s">
        <v>91</v>
      </c>
      <c r="D102" s="66" t="s">
        <v>158</v>
      </c>
      <c r="E102" s="66" t="s">
        <v>195</v>
      </c>
      <c r="F102" s="48">
        <v>41.4</v>
      </c>
      <c r="G102" s="51">
        <v>39.072847682119203</v>
      </c>
      <c r="H102" s="51">
        <v>44.827586206896555</v>
      </c>
      <c r="I102" s="51">
        <v>48.387096774193552</v>
      </c>
      <c r="J102" s="51">
        <v>23.80952380952381</v>
      </c>
      <c r="K102" s="51">
        <v>38.75</v>
      </c>
      <c r="L102" s="51">
        <v>59.090909090909086</v>
      </c>
      <c r="M102" s="51">
        <v>33.898305084745765</v>
      </c>
      <c r="N102" s="51">
        <v>40</v>
      </c>
      <c r="O102" s="48" t="s">
        <v>96</v>
      </c>
      <c r="P102" s="51" t="s">
        <v>96</v>
      </c>
      <c r="Q102" s="51" t="s">
        <v>96</v>
      </c>
      <c r="R102" s="51" t="s">
        <v>96</v>
      </c>
      <c r="S102" s="51" t="s">
        <v>96</v>
      </c>
      <c r="T102" s="51" t="s">
        <v>96</v>
      </c>
      <c r="U102" s="51" t="s">
        <v>96</v>
      </c>
      <c r="V102" s="51" t="s">
        <v>96</v>
      </c>
      <c r="W102" s="51" t="s">
        <v>96</v>
      </c>
      <c r="X102" s="51" t="s">
        <v>96</v>
      </c>
      <c r="Y102" s="48" t="s">
        <v>96</v>
      </c>
      <c r="Z102" s="59"/>
    </row>
    <row r="103" spans="1:26" ht="60.75" x14ac:dyDescent="0.25">
      <c r="A103" s="89" t="s">
        <v>621</v>
      </c>
      <c r="B103" s="55" t="s">
        <v>455</v>
      </c>
      <c r="C103" s="65" t="s">
        <v>91</v>
      </c>
      <c r="D103" s="66" t="s">
        <v>158</v>
      </c>
      <c r="E103" s="66" t="s">
        <v>195</v>
      </c>
      <c r="F103" s="48">
        <v>16.2</v>
      </c>
      <c r="G103" s="51">
        <v>15.231788079470199</v>
      </c>
      <c r="H103" s="51">
        <v>20.689655172413794</v>
      </c>
      <c r="I103" s="51">
        <v>29.032258064516128</v>
      </c>
      <c r="J103" s="51">
        <v>14.285714285714285</v>
      </c>
      <c r="K103" s="51">
        <v>10</v>
      </c>
      <c r="L103" s="51">
        <v>15.90909090909091</v>
      </c>
      <c r="M103" s="51">
        <v>16.949152542372882</v>
      </c>
      <c r="N103" s="51">
        <v>0</v>
      </c>
      <c r="O103" s="48" t="s">
        <v>96</v>
      </c>
      <c r="P103" s="51" t="s">
        <v>96</v>
      </c>
      <c r="Q103" s="51" t="s">
        <v>96</v>
      </c>
      <c r="R103" s="51" t="s">
        <v>96</v>
      </c>
      <c r="S103" s="51" t="s">
        <v>96</v>
      </c>
      <c r="T103" s="51" t="s">
        <v>96</v>
      </c>
      <c r="U103" s="51" t="s">
        <v>96</v>
      </c>
      <c r="V103" s="51" t="s">
        <v>96</v>
      </c>
      <c r="W103" s="51" t="s">
        <v>96</v>
      </c>
      <c r="X103" s="51" t="s">
        <v>96</v>
      </c>
      <c r="Y103" s="48" t="s">
        <v>96</v>
      </c>
      <c r="Z103" s="59"/>
    </row>
    <row r="104" spans="1:26" ht="60.75" x14ac:dyDescent="0.25">
      <c r="A104" s="89" t="s">
        <v>622</v>
      </c>
      <c r="B104" s="55" t="s">
        <v>623</v>
      </c>
      <c r="C104" s="65" t="s">
        <v>91</v>
      </c>
      <c r="D104" s="66" t="s">
        <v>158</v>
      </c>
      <c r="E104" s="66" t="s">
        <v>195</v>
      </c>
      <c r="F104" s="48">
        <v>23.4</v>
      </c>
      <c r="G104" s="51">
        <v>20.529801324503314</v>
      </c>
      <c r="H104" s="51">
        <v>31.03448275862069</v>
      </c>
      <c r="I104" s="51">
        <v>27.41935483870968</v>
      </c>
      <c r="J104" s="51">
        <v>19.047619047619047</v>
      </c>
      <c r="K104" s="51">
        <v>20</v>
      </c>
      <c r="L104" s="51">
        <v>31.81818181818182</v>
      </c>
      <c r="M104" s="51">
        <v>20.338983050847457</v>
      </c>
      <c r="N104" s="51">
        <v>20</v>
      </c>
      <c r="O104" s="48" t="s">
        <v>96</v>
      </c>
      <c r="P104" s="51" t="s">
        <v>96</v>
      </c>
      <c r="Q104" s="51" t="s">
        <v>96</v>
      </c>
      <c r="R104" s="51" t="s">
        <v>96</v>
      </c>
      <c r="S104" s="51" t="s">
        <v>96</v>
      </c>
      <c r="T104" s="51" t="s">
        <v>96</v>
      </c>
      <c r="U104" s="51" t="s">
        <v>96</v>
      </c>
      <c r="V104" s="51" t="s">
        <v>96</v>
      </c>
      <c r="W104" s="51" t="s">
        <v>96</v>
      </c>
      <c r="X104" s="51" t="s">
        <v>96</v>
      </c>
      <c r="Y104" s="48" t="s">
        <v>96</v>
      </c>
      <c r="Z104" s="59"/>
    </row>
    <row r="105" spans="1:26" ht="20.25" x14ac:dyDescent="0.25">
      <c r="A105" s="89" t="s">
        <v>624</v>
      </c>
      <c r="B105" s="55" t="s">
        <v>625</v>
      </c>
      <c r="C105" s="65" t="s">
        <v>91</v>
      </c>
      <c r="D105" s="66" t="s">
        <v>158</v>
      </c>
      <c r="E105" s="66" t="s">
        <v>195</v>
      </c>
      <c r="F105" s="48">
        <v>21.6</v>
      </c>
      <c r="G105" s="51">
        <v>17.218543046357617</v>
      </c>
      <c r="H105" s="51">
        <v>31.03448275862069</v>
      </c>
      <c r="I105" s="51">
        <v>32.258064516129032</v>
      </c>
      <c r="J105" s="51">
        <v>23.80952380952381</v>
      </c>
      <c r="K105" s="51">
        <v>27.500000000000004</v>
      </c>
      <c r="L105" s="51">
        <v>18.18181818181818</v>
      </c>
      <c r="M105" s="51">
        <v>13.559322033898304</v>
      </c>
      <c r="N105" s="51">
        <v>4</v>
      </c>
      <c r="O105" s="48" t="s">
        <v>96</v>
      </c>
      <c r="P105" s="51" t="s">
        <v>96</v>
      </c>
      <c r="Q105" s="51" t="s">
        <v>96</v>
      </c>
      <c r="R105" s="51" t="s">
        <v>96</v>
      </c>
      <c r="S105" s="51" t="s">
        <v>96</v>
      </c>
      <c r="T105" s="51" t="s">
        <v>96</v>
      </c>
      <c r="U105" s="51" t="s">
        <v>96</v>
      </c>
      <c r="V105" s="51" t="s">
        <v>96</v>
      </c>
      <c r="W105" s="51" t="s">
        <v>96</v>
      </c>
      <c r="X105" s="51" t="s">
        <v>96</v>
      </c>
      <c r="Y105" s="48" t="s">
        <v>96</v>
      </c>
      <c r="Z105" s="59"/>
    </row>
    <row r="106" spans="1:26" ht="20.25" x14ac:dyDescent="0.25">
      <c r="A106" s="89" t="s">
        <v>626</v>
      </c>
      <c r="B106" s="55" t="s">
        <v>627</v>
      </c>
      <c r="C106" s="65" t="s">
        <v>91</v>
      </c>
      <c r="D106" s="66" t="s">
        <v>158</v>
      </c>
      <c r="E106" s="66" t="s">
        <v>195</v>
      </c>
      <c r="F106" s="48">
        <v>5.2</v>
      </c>
      <c r="G106" s="51">
        <v>5.9602649006622519</v>
      </c>
      <c r="H106" s="51">
        <v>10.344827586206897</v>
      </c>
      <c r="I106" s="51">
        <v>8.064516129032258</v>
      </c>
      <c r="J106" s="51">
        <v>9.5238095238095237</v>
      </c>
      <c r="K106" s="51">
        <v>2.5</v>
      </c>
      <c r="L106" s="51">
        <v>0</v>
      </c>
      <c r="M106" s="51">
        <v>3.3898305084745761</v>
      </c>
      <c r="N106" s="51">
        <v>0</v>
      </c>
      <c r="O106" s="48" t="s">
        <v>96</v>
      </c>
      <c r="P106" s="51" t="s">
        <v>96</v>
      </c>
      <c r="Q106" s="51" t="s">
        <v>96</v>
      </c>
      <c r="R106" s="51" t="s">
        <v>96</v>
      </c>
      <c r="S106" s="51" t="s">
        <v>96</v>
      </c>
      <c r="T106" s="51" t="s">
        <v>96</v>
      </c>
      <c r="U106" s="51" t="s">
        <v>96</v>
      </c>
      <c r="V106" s="51" t="s">
        <v>96</v>
      </c>
      <c r="W106" s="51" t="s">
        <v>96</v>
      </c>
      <c r="X106" s="51" t="s">
        <v>96</v>
      </c>
      <c r="Y106" s="48" t="s">
        <v>96</v>
      </c>
      <c r="Z106" s="59"/>
    </row>
    <row r="107" spans="1:26" ht="20.25" x14ac:dyDescent="0.25">
      <c r="A107" s="89" t="s">
        <v>628</v>
      </c>
      <c r="B107" s="55" t="s">
        <v>629</v>
      </c>
      <c r="C107" s="65" t="s">
        <v>91</v>
      </c>
      <c r="D107" s="66" t="s">
        <v>158</v>
      </c>
      <c r="E107" s="66" t="s">
        <v>195</v>
      </c>
      <c r="F107" s="48">
        <v>7.4</v>
      </c>
      <c r="G107" s="51">
        <v>9.2715231788079464</v>
      </c>
      <c r="H107" s="51">
        <v>8.6206896551724146</v>
      </c>
      <c r="I107" s="51">
        <v>14.516129032258064</v>
      </c>
      <c r="J107" s="51">
        <v>4.7619047619047619</v>
      </c>
      <c r="K107" s="51">
        <v>5</v>
      </c>
      <c r="L107" s="51">
        <v>0</v>
      </c>
      <c r="M107" s="51">
        <v>5.0847457627118642</v>
      </c>
      <c r="N107" s="51">
        <v>4</v>
      </c>
      <c r="O107" s="48" t="s">
        <v>96</v>
      </c>
      <c r="P107" s="51" t="s">
        <v>96</v>
      </c>
      <c r="Q107" s="51" t="s">
        <v>96</v>
      </c>
      <c r="R107" s="51" t="s">
        <v>96</v>
      </c>
      <c r="S107" s="51" t="s">
        <v>96</v>
      </c>
      <c r="T107" s="51" t="s">
        <v>96</v>
      </c>
      <c r="U107" s="51" t="s">
        <v>96</v>
      </c>
      <c r="V107" s="51" t="s">
        <v>96</v>
      </c>
      <c r="W107" s="51" t="s">
        <v>96</v>
      </c>
      <c r="X107" s="51" t="s">
        <v>96</v>
      </c>
      <c r="Y107" s="48" t="s">
        <v>96</v>
      </c>
      <c r="Z107" s="59"/>
    </row>
    <row r="108" spans="1:26" ht="40.5" x14ac:dyDescent="0.25">
      <c r="A108" s="65" t="s">
        <v>630</v>
      </c>
      <c r="B108" s="129" t="s">
        <v>1302</v>
      </c>
      <c r="C108" s="66"/>
      <c r="D108" s="66" t="s">
        <v>460</v>
      </c>
      <c r="E108" s="66"/>
      <c r="F108" s="24" t="s">
        <v>457</v>
      </c>
      <c r="G108" s="29" t="s">
        <v>457</v>
      </c>
      <c r="H108" s="29" t="s">
        <v>457</v>
      </c>
      <c r="I108" s="29" t="s">
        <v>457</v>
      </c>
      <c r="J108" s="29" t="s">
        <v>457</v>
      </c>
      <c r="K108" s="29" t="s">
        <v>457</v>
      </c>
      <c r="L108" s="29" t="s">
        <v>457</v>
      </c>
      <c r="M108" s="29" t="s">
        <v>457</v>
      </c>
      <c r="N108" s="29" t="s">
        <v>457</v>
      </c>
      <c r="O108" s="38" t="s">
        <v>457</v>
      </c>
      <c r="P108" s="39" t="s">
        <v>457</v>
      </c>
      <c r="Q108" s="39" t="s">
        <v>457</v>
      </c>
      <c r="R108" s="39" t="s">
        <v>457</v>
      </c>
      <c r="S108" s="39" t="s">
        <v>457</v>
      </c>
      <c r="T108" s="39" t="s">
        <v>457</v>
      </c>
      <c r="U108" s="39" t="s">
        <v>457</v>
      </c>
      <c r="V108" s="39" t="s">
        <v>457</v>
      </c>
      <c r="W108" s="39" t="s">
        <v>457</v>
      </c>
      <c r="X108" s="39" t="s">
        <v>457</v>
      </c>
      <c r="Y108" s="38" t="s">
        <v>457</v>
      </c>
      <c r="Z108" s="59"/>
    </row>
    <row r="109" spans="1:26" ht="60.75" x14ac:dyDescent="0.25">
      <c r="A109" s="65" t="s">
        <v>631</v>
      </c>
      <c r="B109" s="66" t="s">
        <v>632</v>
      </c>
      <c r="C109" s="66" t="s">
        <v>91</v>
      </c>
      <c r="D109" s="66" t="s">
        <v>158</v>
      </c>
      <c r="E109" s="66" t="s">
        <v>195</v>
      </c>
      <c r="F109" s="48">
        <v>46.125</v>
      </c>
      <c r="G109" s="51">
        <v>54.524886877828052</v>
      </c>
      <c r="H109" s="51">
        <v>64.189189189189193</v>
      </c>
      <c r="I109" s="51">
        <v>22.857142857142858</v>
      </c>
      <c r="J109" s="51">
        <v>13.953488372093023</v>
      </c>
      <c r="K109" s="51">
        <v>45.970149253731343</v>
      </c>
      <c r="L109" s="51">
        <v>49.650349650349654</v>
      </c>
      <c r="M109" s="51">
        <v>41.232227488151658</v>
      </c>
      <c r="N109" s="51">
        <v>63.333333333333336</v>
      </c>
      <c r="O109" s="48">
        <v>46.125</v>
      </c>
      <c r="P109" s="39">
        <v>56.79</v>
      </c>
      <c r="Q109" s="39">
        <v>63.09</v>
      </c>
      <c r="R109" s="39">
        <v>61.69</v>
      </c>
      <c r="S109" s="39">
        <v>55.56</v>
      </c>
      <c r="T109" s="39">
        <v>50</v>
      </c>
      <c r="U109" s="39">
        <v>64.67</v>
      </c>
      <c r="V109" s="39">
        <v>64.34</v>
      </c>
      <c r="W109" s="39">
        <v>66.819999999999993</v>
      </c>
      <c r="X109" s="39">
        <v>46.67</v>
      </c>
      <c r="Y109" s="52">
        <v>62.9</v>
      </c>
      <c r="Z109" s="59"/>
    </row>
    <row r="110" spans="1:26" ht="60.75" x14ac:dyDescent="0.25">
      <c r="A110" s="65" t="s">
        <v>633</v>
      </c>
      <c r="B110" s="66" t="s">
        <v>634</v>
      </c>
      <c r="C110" s="66" t="s">
        <v>91</v>
      </c>
      <c r="D110" s="66" t="s">
        <v>158</v>
      </c>
      <c r="E110" s="66" t="s">
        <v>195</v>
      </c>
      <c r="F110" s="48">
        <v>22.75</v>
      </c>
      <c r="G110" s="51">
        <v>18.552036199095024</v>
      </c>
      <c r="H110" s="51">
        <v>14.189189189189189</v>
      </c>
      <c r="I110" s="51">
        <v>47.428571428571431</v>
      </c>
      <c r="J110" s="51">
        <v>16.279069767441861</v>
      </c>
      <c r="K110" s="51">
        <v>20</v>
      </c>
      <c r="L110" s="51">
        <v>23.776223776223777</v>
      </c>
      <c r="M110" s="51">
        <v>25.118483412322274</v>
      </c>
      <c r="N110" s="51">
        <v>16.666666666666668</v>
      </c>
      <c r="O110" s="48">
        <v>8.31</v>
      </c>
      <c r="P110" s="39">
        <v>11.54</v>
      </c>
      <c r="Q110" s="39">
        <v>8.0500000000000007</v>
      </c>
      <c r="R110" s="39">
        <v>7.79</v>
      </c>
      <c r="S110" s="39">
        <v>3.7</v>
      </c>
      <c r="T110" s="39">
        <v>13.95</v>
      </c>
      <c r="U110" s="39">
        <v>10.41</v>
      </c>
      <c r="V110" s="39">
        <v>1.4</v>
      </c>
      <c r="W110" s="39">
        <v>4.2699999999999996</v>
      </c>
      <c r="X110" s="39">
        <v>0</v>
      </c>
      <c r="Y110" s="52">
        <v>27.2</v>
      </c>
      <c r="Z110" s="59"/>
    </row>
    <row r="111" spans="1:26" ht="60.75" x14ac:dyDescent="0.25">
      <c r="A111" s="65" t="s">
        <v>635</v>
      </c>
      <c r="B111" s="66" t="s">
        <v>636</v>
      </c>
      <c r="C111" s="66" t="s">
        <v>91</v>
      </c>
      <c r="D111" s="66" t="s">
        <v>158</v>
      </c>
      <c r="E111" s="66" t="s">
        <v>195</v>
      </c>
      <c r="F111" s="48">
        <v>18</v>
      </c>
      <c r="G111" s="51">
        <v>15.158371040723981</v>
      </c>
      <c r="H111" s="51">
        <v>14.864864864864865</v>
      </c>
      <c r="I111" s="51">
        <v>11.428571428571429</v>
      </c>
      <c r="J111" s="51">
        <v>17.441860465116278</v>
      </c>
      <c r="K111" s="51">
        <v>22.686567164179106</v>
      </c>
      <c r="L111" s="51">
        <v>16.083916083916083</v>
      </c>
      <c r="M111" s="51">
        <v>25.118483412322274</v>
      </c>
      <c r="N111" s="51">
        <v>20</v>
      </c>
      <c r="O111" s="48">
        <v>17.05</v>
      </c>
      <c r="P111" s="39">
        <v>21.72</v>
      </c>
      <c r="Q111" s="39">
        <v>7.38</v>
      </c>
      <c r="R111" s="39">
        <v>22.73</v>
      </c>
      <c r="S111" s="39">
        <v>7.41</v>
      </c>
      <c r="T111" s="39">
        <v>18.600000000000001</v>
      </c>
      <c r="U111" s="39">
        <v>16.72</v>
      </c>
      <c r="V111" s="39">
        <v>8.39</v>
      </c>
      <c r="W111" s="39">
        <v>12.8</v>
      </c>
      <c r="X111" s="39">
        <v>31.67</v>
      </c>
      <c r="Y111" s="52">
        <v>9.9</v>
      </c>
      <c r="Z111" s="59"/>
    </row>
  </sheetData>
  <sheetProtection password="FA90" sheet="1" objects="1" scenarios="1" selectLockedCells="1" selectUnlockedCells="1"/>
  <mergeCells count="10">
    <mergeCell ref="B5:E5"/>
    <mergeCell ref="A1:Z1"/>
    <mergeCell ref="A3:A4"/>
    <mergeCell ref="B3:B4"/>
    <mergeCell ref="C3:C4"/>
    <mergeCell ref="D3:D4"/>
    <mergeCell ref="E3:E4"/>
    <mergeCell ref="F3:N3"/>
    <mergeCell ref="O3:X3"/>
    <mergeCell ref="Y3:Y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50" zoomScaleNormal="50" workbookViewId="0">
      <selection sqref="A1:O1"/>
    </sheetView>
  </sheetViews>
  <sheetFormatPr defaultColWidth="0" defaultRowHeight="15" zeroHeight="1" x14ac:dyDescent="0.25"/>
  <cols>
    <col min="1" max="1" width="28" customWidth="1"/>
    <col min="2" max="2" width="78.28515625" customWidth="1"/>
    <col min="3" max="3" width="30.85546875" customWidth="1"/>
    <col min="4" max="4" width="29.140625" customWidth="1"/>
    <col min="5" max="5" width="20.28515625" customWidth="1"/>
    <col min="6" max="14" width="22.42578125" customWidth="1"/>
    <col min="15" max="15" width="22.42578125" hidden="1" customWidth="1"/>
    <col min="16" max="16384" width="9.140625" hidden="1"/>
  </cols>
  <sheetData>
    <row r="1" spans="1:15" ht="27" x14ac:dyDescent="0.35">
      <c r="A1" s="220" t="s">
        <v>753</v>
      </c>
      <c r="B1" s="220"/>
      <c r="C1" s="220"/>
      <c r="D1" s="220"/>
      <c r="E1" s="220"/>
      <c r="F1" s="220"/>
      <c r="G1" s="220"/>
      <c r="H1" s="220"/>
      <c r="I1" s="220"/>
      <c r="J1" s="220"/>
      <c r="K1" s="220"/>
      <c r="L1" s="220"/>
      <c r="M1" s="220"/>
      <c r="N1" s="220"/>
      <c r="O1" s="220"/>
    </row>
    <row r="2" spans="1:15" ht="20.25" x14ac:dyDescent="0.3">
      <c r="A2" s="131"/>
      <c r="B2" s="59"/>
      <c r="C2" s="59"/>
      <c r="D2" s="59"/>
      <c r="E2" s="59"/>
      <c r="F2" s="132"/>
      <c r="G2" s="132"/>
      <c r="H2" s="132"/>
      <c r="I2" s="132"/>
      <c r="J2" s="132"/>
      <c r="K2" s="132"/>
      <c r="L2" s="132"/>
      <c r="M2" s="132"/>
      <c r="N2" s="132"/>
      <c r="O2" s="59"/>
    </row>
    <row r="3" spans="1:15" ht="20.25" x14ac:dyDescent="0.25">
      <c r="A3" s="262" t="s">
        <v>77</v>
      </c>
      <c r="B3" s="223" t="s">
        <v>78</v>
      </c>
      <c r="C3" s="225" t="s">
        <v>79</v>
      </c>
      <c r="D3" s="225" t="s">
        <v>80</v>
      </c>
      <c r="E3" s="225" t="s">
        <v>81</v>
      </c>
      <c r="F3" s="227" t="s">
        <v>82</v>
      </c>
      <c r="G3" s="228"/>
      <c r="H3" s="228"/>
      <c r="I3" s="228"/>
      <c r="J3" s="228"/>
      <c r="K3" s="228"/>
      <c r="L3" s="228"/>
      <c r="M3" s="228"/>
      <c r="N3" s="228"/>
      <c r="O3" s="59"/>
    </row>
    <row r="4" spans="1:15" ht="209.25" customHeight="1" x14ac:dyDescent="0.25">
      <c r="A4" s="222"/>
      <c r="B4" s="224"/>
      <c r="C4" s="226"/>
      <c r="D4" s="226"/>
      <c r="E4" s="226"/>
      <c r="F4" s="133" t="s">
        <v>218</v>
      </c>
      <c r="G4" s="152" t="s">
        <v>86</v>
      </c>
      <c r="H4" s="16" t="s">
        <v>32</v>
      </c>
      <c r="I4" s="16" t="s">
        <v>34</v>
      </c>
      <c r="J4" s="16" t="s">
        <v>36</v>
      </c>
      <c r="K4" s="16" t="s">
        <v>38</v>
      </c>
      <c r="L4" s="16" t="s">
        <v>40</v>
      </c>
      <c r="M4" s="16" t="s">
        <v>42</v>
      </c>
      <c r="N4" s="16" t="s">
        <v>44</v>
      </c>
      <c r="O4" s="59"/>
    </row>
    <row r="5" spans="1:15" ht="60.75" x14ac:dyDescent="0.25">
      <c r="A5" s="153" t="s">
        <v>754</v>
      </c>
      <c r="B5" s="29" t="s">
        <v>755</v>
      </c>
      <c r="C5" s="155" t="s">
        <v>91</v>
      </c>
      <c r="D5" s="155" t="s">
        <v>158</v>
      </c>
      <c r="E5" s="155" t="s">
        <v>195</v>
      </c>
      <c r="F5" s="24" t="s">
        <v>457</v>
      </c>
      <c r="G5" s="29" t="s">
        <v>457</v>
      </c>
      <c r="H5" s="29" t="s">
        <v>457</v>
      </c>
      <c r="I5" s="29" t="s">
        <v>457</v>
      </c>
      <c r="J5" s="29" t="s">
        <v>457</v>
      </c>
      <c r="K5" s="29" t="s">
        <v>457</v>
      </c>
      <c r="L5" s="29" t="s">
        <v>457</v>
      </c>
      <c r="M5" s="29" t="s">
        <v>457</v>
      </c>
      <c r="N5" s="29" t="s">
        <v>457</v>
      </c>
      <c r="O5" s="59"/>
    </row>
    <row r="6" spans="1:15" ht="40.5" x14ac:dyDescent="0.25">
      <c r="A6" s="153" t="s">
        <v>756</v>
      </c>
      <c r="B6" s="119" t="s">
        <v>1206</v>
      </c>
      <c r="C6" s="155" t="s">
        <v>91</v>
      </c>
      <c r="D6" s="155" t="s">
        <v>158</v>
      </c>
      <c r="E6" s="155" t="s">
        <v>195</v>
      </c>
      <c r="F6" s="24" t="s">
        <v>457</v>
      </c>
      <c r="G6" s="29" t="s">
        <v>457</v>
      </c>
      <c r="H6" s="29" t="s">
        <v>457</v>
      </c>
      <c r="I6" s="29" t="s">
        <v>457</v>
      </c>
      <c r="J6" s="29" t="s">
        <v>457</v>
      </c>
      <c r="K6" s="29" t="s">
        <v>457</v>
      </c>
      <c r="L6" s="29" t="s">
        <v>457</v>
      </c>
      <c r="M6" s="29" t="s">
        <v>457</v>
      </c>
      <c r="N6" s="29" t="s">
        <v>457</v>
      </c>
      <c r="O6" s="59"/>
    </row>
    <row r="7" spans="1:15" ht="20.25" x14ac:dyDescent="0.3">
      <c r="A7" s="153" t="s">
        <v>757</v>
      </c>
      <c r="B7" s="156" t="s">
        <v>532</v>
      </c>
      <c r="C7" s="155" t="s">
        <v>91</v>
      </c>
      <c r="D7" s="155" t="s">
        <v>158</v>
      </c>
      <c r="E7" s="155" t="s">
        <v>195</v>
      </c>
      <c r="F7" s="48">
        <v>91.5</v>
      </c>
      <c r="G7" s="51">
        <v>97.058823529411768</v>
      </c>
      <c r="H7" s="51">
        <v>98.648648648648646</v>
      </c>
      <c r="I7" s="51">
        <v>92.571428571428569</v>
      </c>
      <c r="J7" s="51">
        <v>65.116279069767444</v>
      </c>
      <c r="K7" s="51">
        <v>87.761194029850742</v>
      </c>
      <c r="L7" s="51">
        <v>92.307692307692307</v>
      </c>
      <c r="M7" s="51">
        <v>90.521327014218016</v>
      </c>
      <c r="N7" s="51">
        <v>90</v>
      </c>
      <c r="O7" s="59"/>
    </row>
    <row r="8" spans="1:15" ht="20.25" x14ac:dyDescent="0.3">
      <c r="A8" s="153" t="s">
        <v>758</v>
      </c>
      <c r="B8" s="156" t="s">
        <v>534</v>
      </c>
      <c r="C8" s="155" t="s">
        <v>91</v>
      </c>
      <c r="D8" s="155" t="s">
        <v>158</v>
      </c>
      <c r="E8" s="155" t="s">
        <v>195</v>
      </c>
      <c r="F8" s="48">
        <v>82.6875</v>
      </c>
      <c r="G8" s="51">
        <v>91.402714932126699</v>
      </c>
      <c r="H8" s="51">
        <v>89.86486486486487</v>
      </c>
      <c r="I8" s="51">
        <v>80</v>
      </c>
      <c r="J8" s="51">
        <v>56.97674418604651</v>
      </c>
      <c r="K8" s="51">
        <v>75.223880597014926</v>
      </c>
      <c r="L8" s="51">
        <v>80.419580419580413</v>
      </c>
      <c r="M8" s="51">
        <v>81.516587677725113</v>
      </c>
      <c r="N8" s="51">
        <v>96.666666666666671</v>
      </c>
      <c r="O8" s="59"/>
    </row>
    <row r="9" spans="1:15" ht="20.25" x14ac:dyDescent="0.3">
      <c r="A9" s="153" t="s">
        <v>759</v>
      </c>
      <c r="B9" s="156" t="s">
        <v>536</v>
      </c>
      <c r="C9" s="155" t="s">
        <v>91</v>
      </c>
      <c r="D9" s="155" t="s">
        <v>158</v>
      </c>
      <c r="E9" s="155" t="s">
        <v>195</v>
      </c>
      <c r="F9" s="48">
        <v>79.5625</v>
      </c>
      <c r="G9" s="51">
        <v>89.819004524886878</v>
      </c>
      <c r="H9" s="51">
        <v>89.189189189189193</v>
      </c>
      <c r="I9" s="51">
        <v>65.714285714285708</v>
      </c>
      <c r="J9" s="51">
        <v>58.139534883720927</v>
      </c>
      <c r="K9" s="51">
        <v>73.731343283582092</v>
      </c>
      <c r="L9" s="51">
        <v>77.622377622377627</v>
      </c>
      <c r="M9" s="51">
        <v>77.725118483412317</v>
      </c>
      <c r="N9" s="51">
        <v>95</v>
      </c>
      <c r="O9" s="59"/>
    </row>
    <row r="10" spans="1:15" ht="20.25" x14ac:dyDescent="0.3">
      <c r="A10" s="153" t="s">
        <v>760</v>
      </c>
      <c r="B10" s="156" t="s">
        <v>761</v>
      </c>
      <c r="C10" s="155" t="s">
        <v>91</v>
      </c>
      <c r="D10" s="155" t="s">
        <v>158</v>
      </c>
      <c r="E10" s="155" t="s">
        <v>195</v>
      </c>
      <c r="F10" s="48">
        <v>85.8125</v>
      </c>
      <c r="G10" s="51">
        <v>94.343891402714931</v>
      </c>
      <c r="H10" s="51">
        <v>95.945945945945951</v>
      </c>
      <c r="I10" s="51">
        <v>82.857142857142861</v>
      </c>
      <c r="J10" s="51">
        <v>56.97674418604651</v>
      </c>
      <c r="K10" s="51">
        <v>79.701492537313428</v>
      </c>
      <c r="L10" s="51">
        <v>82.51748251748252</v>
      </c>
      <c r="M10" s="51">
        <v>83.412322274881518</v>
      </c>
      <c r="N10" s="51">
        <v>98.333333333333329</v>
      </c>
      <c r="O10" s="59"/>
    </row>
    <row r="11" spans="1:15" ht="20.25" x14ac:dyDescent="0.3">
      <c r="A11" s="153" t="s">
        <v>762</v>
      </c>
      <c r="B11" s="156" t="s">
        <v>763</v>
      </c>
      <c r="C11" s="155" t="s">
        <v>91</v>
      </c>
      <c r="D11" s="155" t="s">
        <v>158</v>
      </c>
      <c r="E11" s="155" t="s">
        <v>195</v>
      </c>
      <c r="F11" s="48">
        <v>85.8125</v>
      </c>
      <c r="G11" s="51">
        <v>95.022624434389144</v>
      </c>
      <c r="H11" s="51">
        <v>86.486486486486484</v>
      </c>
      <c r="I11" s="51">
        <v>84</v>
      </c>
      <c r="J11" s="51">
        <v>60.465116279069768</v>
      </c>
      <c r="K11" s="51">
        <v>80.597014925373131</v>
      </c>
      <c r="L11" s="51">
        <v>82.51748251748252</v>
      </c>
      <c r="M11" s="51">
        <v>84.834123222748815</v>
      </c>
      <c r="N11" s="51">
        <v>98.333333333333329</v>
      </c>
      <c r="O11" s="59"/>
    </row>
    <row r="12" spans="1:15" ht="20.25" x14ac:dyDescent="0.3">
      <c r="A12" s="153" t="s">
        <v>764</v>
      </c>
      <c r="B12" s="156" t="s">
        <v>765</v>
      </c>
      <c r="C12" s="155" t="s">
        <v>91</v>
      </c>
      <c r="D12" s="155" t="s">
        <v>158</v>
      </c>
      <c r="E12" s="155" t="s">
        <v>195</v>
      </c>
      <c r="F12" s="48">
        <v>86.3125</v>
      </c>
      <c r="G12" s="51">
        <v>94.117647058823536</v>
      </c>
      <c r="H12" s="51">
        <v>96.621621621621628</v>
      </c>
      <c r="I12" s="51">
        <v>85.142857142857139</v>
      </c>
      <c r="J12" s="51">
        <v>61.627906976744185</v>
      </c>
      <c r="K12" s="51">
        <v>79.402985074626869</v>
      </c>
      <c r="L12" s="51">
        <v>82.51748251748252</v>
      </c>
      <c r="M12" s="51">
        <v>83.886255924170612</v>
      </c>
      <c r="N12" s="51">
        <v>98.333333333333329</v>
      </c>
      <c r="O12" s="59"/>
    </row>
    <row r="13" spans="1:15" ht="20.25" x14ac:dyDescent="0.3">
      <c r="A13" s="153" t="s">
        <v>766</v>
      </c>
      <c r="B13" s="156" t="s">
        <v>767</v>
      </c>
      <c r="C13" s="155" t="s">
        <v>91</v>
      </c>
      <c r="D13" s="155" t="s">
        <v>158</v>
      </c>
      <c r="E13" s="155" t="s">
        <v>195</v>
      </c>
      <c r="F13" s="48">
        <v>83.8125</v>
      </c>
      <c r="G13" s="51">
        <v>94.57013574660634</v>
      </c>
      <c r="H13" s="51">
        <v>94.594594594594597</v>
      </c>
      <c r="I13" s="51">
        <v>81.714285714285708</v>
      </c>
      <c r="J13" s="51">
        <v>59.302325581395351</v>
      </c>
      <c r="K13" s="51">
        <v>75.522388059701498</v>
      </c>
      <c r="L13" s="51">
        <v>78.32167832167832</v>
      </c>
      <c r="M13" s="51">
        <v>79.146919431279628</v>
      </c>
      <c r="N13" s="51">
        <v>95</v>
      </c>
      <c r="O13" s="59"/>
    </row>
    <row r="14" spans="1:15" ht="20.25" x14ac:dyDescent="0.3">
      <c r="A14" s="153" t="s">
        <v>768</v>
      </c>
      <c r="B14" s="156" t="s">
        <v>769</v>
      </c>
      <c r="C14" s="155" t="s">
        <v>91</v>
      </c>
      <c r="D14" s="155" t="s">
        <v>158</v>
      </c>
      <c r="E14" s="155" t="s">
        <v>195</v>
      </c>
      <c r="F14" s="48">
        <v>80.5625</v>
      </c>
      <c r="G14" s="51">
        <v>90.723981900452486</v>
      </c>
      <c r="H14" s="51">
        <v>88.513513513513516</v>
      </c>
      <c r="I14" s="51">
        <v>75.428571428571431</v>
      </c>
      <c r="J14" s="51">
        <v>55.813953488372093</v>
      </c>
      <c r="K14" s="51">
        <v>73.731343283582092</v>
      </c>
      <c r="L14" s="51">
        <v>73.426573426573427</v>
      </c>
      <c r="M14" s="51">
        <v>81.042654028436019</v>
      </c>
      <c r="N14" s="51">
        <v>90</v>
      </c>
      <c r="O14" s="59"/>
    </row>
    <row r="15" spans="1:15" ht="40.5" x14ac:dyDescent="0.25">
      <c r="A15" s="153" t="s">
        <v>770</v>
      </c>
      <c r="B15" s="119" t="s">
        <v>1207</v>
      </c>
      <c r="C15" s="155" t="s">
        <v>91</v>
      </c>
      <c r="D15" s="155" t="s">
        <v>158</v>
      </c>
      <c r="E15" s="155" t="s">
        <v>195</v>
      </c>
      <c r="F15" s="24" t="s">
        <v>457</v>
      </c>
      <c r="G15" s="29" t="s">
        <v>457</v>
      </c>
      <c r="H15" s="29" t="s">
        <v>457</v>
      </c>
      <c r="I15" s="29" t="s">
        <v>457</v>
      </c>
      <c r="J15" s="29" t="s">
        <v>457</v>
      </c>
      <c r="K15" s="29" t="s">
        <v>457</v>
      </c>
      <c r="L15" s="29" t="s">
        <v>457</v>
      </c>
      <c r="M15" s="29" t="s">
        <v>457</v>
      </c>
      <c r="N15" s="29" t="s">
        <v>457</v>
      </c>
      <c r="O15" s="59"/>
    </row>
    <row r="16" spans="1:15" ht="20.25" x14ac:dyDescent="0.25">
      <c r="A16" s="153" t="s">
        <v>771</v>
      </c>
      <c r="B16" s="55" t="s">
        <v>514</v>
      </c>
      <c r="C16" s="154" t="s">
        <v>91</v>
      </c>
      <c r="D16" s="155" t="s">
        <v>158</v>
      </c>
      <c r="E16" s="155" t="s">
        <v>195</v>
      </c>
      <c r="F16" s="48">
        <v>13.875</v>
      </c>
      <c r="G16" s="51">
        <v>13.800904977375566</v>
      </c>
      <c r="H16" s="51">
        <v>10.810810810810811</v>
      </c>
      <c r="I16" s="51">
        <v>20</v>
      </c>
      <c r="J16" s="51">
        <v>17.441860465116278</v>
      </c>
      <c r="K16" s="51">
        <v>14.925373134328359</v>
      </c>
      <c r="L16" s="51">
        <v>6.9930069930069934</v>
      </c>
      <c r="M16" s="51">
        <v>15.639810426540285</v>
      </c>
      <c r="N16" s="51">
        <v>3.3333333333333335</v>
      </c>
      <c r="O16" s="59"/>
    </row>
    <row r="17" spans="1:15" ht="20.25" x14ac:dyDescent="0.25">
      <c r="A17" s="153" t="s">
        <v>772</v>
      </c>
      <c r="B17" s="55" t="s">
        <v>515</v>
      </c>
      <c r="C17" s="154" t="s">
        <v>91</v>
      </c>
      <c r="D17" s="155" t="s">
        <v>158</v>
      </c>
      <c r="E17" s="155" t="s">
        <v>195</v>
      </c>
      <c r="F17" s="48">
        <v>21.125</v>
      </c>
      <c r="G17" s="51">
        <v>21.719457013574662</v>
      </c>
      <c r="H17" s="51">
        <v>35.135135135135137</v>
      </c>
      <c r="I17" s="51">
        <v>27.428571428571427</v>
      </c>
      <c r="J17" s="51">
        <v>18.604651162790699</v>
      </c>
      <c r="K17" s="51">
        <v>17.910447761194028</v>
      </c>
      <c r="L17" s="51">
        <v>18.88111888111888</v>
      </c>
      <c r="M17" s="51">
        <v>16.587677725118482</v>
      </c>
      <c r="N17" s="51">
        <v>6.666666666666667</v>
      </c>
      <c r="O17" s="59"/>
    </row>
    <row r="18" spans="1:15" ht="20.25" x14ac:dyDescent="0.25">
      <c r="A18" s="153" t="s">
        <v>773</v>
      </c>
      <c r="B18" s="55" t="s">
        <v>516</v>
      </c>
      <c r="C18" s="154" t="s">
        <v>91</v>
      </c>
      <c r="D18" s="155" t="s">
        <v>158</v>
      </c>
      <c r="E18" s="155" t="s">
        <v>195</v>
      </c>
      <c r="F18" s="48">
        <v>40.6875</v>
      </c>
      <c r="G18" s="51">
        <v>53.619909502262445</v>
      </c>
      <c r="H18" s="51">
        <v>44.594594594594597</v>
      </c>
      <c r="I18" s="51">
        <v>35.428571428571431</v>
      </c>
      <c r="J18" s="51">
        <v>19.767441860465116</v>
      </c>
      <c r="K18" s="51">
        <v>33.731343283582092</v>
      </c>
      <c r="L18" s="51">
        <v>40.55944055944056</v>
      </c>
      <c r="M18" s="51">
        <v>37.914691943127963</v>
      </c>
      <c r="N18" s="51">
        <v>30</v>
      </c>
      <c r="O18" s="59"/>
    </row>
    <row r="19" spans="1:15" ht="20.25" x14ac:dyDescent="0.25">
      <c r="A19" s="153" t="s">
        <v>774</v>
      </c>
      <c r="B19" s="55" t="s">
        <v>517</v>
      </c>
      <c r="C19" s="154" t="s">
        <v>91</v>
      </c>
      <c r="D19" s="155" t="s">
        <v>158</v>
      </c>
      <c r="E19" s="155" t="s">
        <v>195</v>
      </c>
      <c r="F19" s="48">
        <v>14</v>
      </c>
      <c r="G19" s="51">
        <v>13.348416289592761</v>
      </c>
      <c r="H19" s="51">
        <v>13.513513513513514</v>
      </c>
      <c r="I19" s="51">
        <v>22.285714285714285</v>
      </c>
      <c r="J19" s="51">
        <v>15.116279069767442</v>
      </c>
      <c r="K19" s="51">
        <v>16.417910447761194</v>
      </c>
      <c r="L19" s="51">
        <v>9.0909090909090917</v>
      </c>
      <c r="M19" s="51">
        <v>11.848341232227488</v>
      </c>
      <c r="N19" s="51">
        <v>0</v>
      </c>
      <c r="O19" s="59"/>
    </row>
    <row r="20" spans="1:15" ht="20.25" x14ac:dyDescent="0.25">
      <c r="A20" s="153" t="s">
        <v>775</v>
      </c>
      <c r="B20" s="55" t="s">
        <v>518</v>
      </c>
      <c r="C20" s="154" t="s">
        <v>91</v>
      </c>
      <c r="D20" s="155" t="s">
        <v>158</v>
      </c>
      <c r="E20" s="155" t="s">
        <v>195</v>
      </c>
      <c r="F20" s="48">
        <v>3.75</v>
      </c>
      <c r="G20" s="51">
        <v>1.1312217194570136</v>
      </c>
      <c r="H20" s="51">
        <v>2.0270270270270272</v>
      </c>
      <c r="I20" s="51">
        <v>12.571428571428571</v>
      </c>
      <c r="J20" s="51">
        <v>15.116279069767442</v>
      </c>
      <c r="K20" s="51">
        <v>2.3880597014925371</v>
      </c>
      <c r="L20" s="51">
        <v>0.69930069930069927</v>
      </c>
      <c r="M20" s="51">
        <v>3.7914691943127963</v>
      </c>
      <c r="N20" s="51">
        <v>0</v>
      </c>
      <c r="O20" s="59"/>
    </row>
    <row r="21" spans="1:15" ht="40.5" x14ac:dyDescent="0.25">
      <c r="A21" s="153" t="s">
        <v>776</v>
      </c>
      <c r="B21" s="55" t="s">
        <v>519</v>
      </c>
      <c r="C21" s="154" t="s">
        <v>91</v>
      </c>
      <c r="D21" s="155" t="s">
        <v>158</v>
      </c>
      <c r="E21" s="155" t="s">
        <v>195</v>
      </c>
      <c r="F21" s="48">
        <v>3.125</v>
      </c>
      <c r="G21" s="51">
        <v>0.90497737556561086</v>
      </c>
      <c r="H21" s="51">
        <v>0</v>
      </c>
      <c r="I21" s="51">
        <v>12.571428571428571</v>
      </c>
      <c r="J21" s="51">
        <v>13.953488372093023</v>
      </c>
      <c r="K21" s="51">
        <v>0.89552238805970152</v>
      </c>
      <c r="L21" s="51">
        <v>0.69930069930069927</v>
      </c>
      <c r="M21" s="51">
        <v>3.7914691943127963</v>
      </c>
      <c r="N21" s="51">
        <v>0</v>
      </c>
      <c r="O21" s="59"/>
    </row>
    <row r="22" spans="1:15" ht="20.25" x14ac:dyDescent="0.25">
      <c r="A22" s="153" t="s">
        <v>777</v>
      </c>
      <c r="B22" s="55" t="s">
        <v>520</v>
      </c>
      <c r="C22" s="154" t="s">
        <v>91</v>
      </c>
      <c r="D22" s="155" t="s">
        <v>158</v>
      </c>
      <c r="E22" s="155" t="s">
        <v>195</v>
      </c>
      <c r="F22" s="48">
        <v>2.75</v>
      </c>
      <c r="G22" s="51">
        <v>0.67873303167420818</v>
      </c>
      <c r="H22" s="51">
        <v>0</v>
      </c>
      <c r="I22" s="51">
        <v>11.428571428571429</v>
      </c>
      <c r="J22" s="51">
        <v>13.953488372093023</v>
      </c>
      <c r="K22" s="51">
        <v>1.1940298507462686</v>
      </c>
      <c r="L22" s="51">
        <v>0.69930069930069927</v>
      </c>
      <c r="M22" s="51">
        <v>1.8957345971563981</v>
      </c>
      <c r="N22" s="51">
        <v>0</v>
      </c>
      <c r="O22" s="59"/>
    </row>
    <row r="23" spans="1:15" ht="40.5" x14ac:dyDescent="0.25">
      <c r="A23" s="153" t="s">
        <v>778</v>
      </c>
      <c r="B23" s="55" t="s">
        <v>521</v>
      </c>
      <c r="C23" s="154" t="s">
        <v>91</v>
      </c>
      <c r="D23" s="155" t="s">
        <v>158</v>
      </c>
      <c r="E23" s="155" t="s">
        <v>195</v>
      </c>
      <c r="F23" s="48">
        <v>2.625</v>
      </c>
      <c r="G23" s="51">
        <v>0.90497737556561086</v>
      </c>
      <c r="H23" s="51">
        <v>0</v>
      </c>
      <c r="I23" s="51">
        <v>10.857142857142858</v>
      </c>
      <c r="J23" s="51">
        <v>11.627906976744185</v>
      </c>
      <c r="K23" s="51">
        <v>0.89552238805970152</v>
      </c>
      <c r="L23" s="51">
        <v>0.69930069930069927</v>
      </c>
      <c r="M23" s="51">
        <v>1.8957345971563981</v>
      </c>
      <c r="N23" s="51">
        <v>1.6666666666666667</v>
      </c>
      <c r="O23" s="59"/>
    </row>
    <row r="24" spans="1:15" ht="40.5" x14ac:dyDescent="0.25">
      <c r="A24" s="153" t="s">
        <v>779</v>
      </c>
      <c r="B24" s="55" t="s">
        <v>522</v>
      </c>
      <c r="C24" s="154" t="s">
        <v>91</v>
      </c>
      <c r="D24" s="155" t="s">
        <v>158</v>
      </c>
      <c r="E24" s="155" t="s">
        <v>195</v>
      </c>
      <c r="F24" s="48">
        <v>3</v>
      </c>
      <c r="G24" s="51">
        <v>0.67873303167420818</v>
      </c>
      <c r="H24" s="51">
        <v>0</v>
      </c>
      <c r="I24" s="51">
        <v>13.714285714285714</v>
      </c>
      <c r="J24" s="51">
        <v>16.279069767441861</v>
      </c>
      <c r="K24" s="51">
        <v>1.1940298507462686</v>
      </c>
      <c r="L24" s="51">
        <v>0.69930069930069927</v>
      </c>
      <c r="M24" s="51">
        <v>0.94786729857819907</v>
      </c>
      <c r="N24" s="51">
        <v>0</v>
      </c>
      <c r="O24" s="59"/>
    </row>
    <row r="25" spans="1:15" ht="60.75" x14ac:dyDescent="0.25">
      <c r="A25" s="153" t="s">
        <v>780</v>
      </c>
      <c r="B25" s="55" t="s">
        <v>523</v>
      </c>
      <c r="C25" s="154" t="s">
        <v>91</v>
      </c>
      <c r="D25" s="155" t="s">
        <v>158</v>
      </c>
      <c r="E25" s="155" t="s">
        <v>195</v>
      </c>
      <c r="F25" s="48">
        <v>2.6875</v>
      </c>
      <c r="G25" s="51">
        <v>0.90497737556561086</v>
      </c>
      <c r="H25" s="51">
        <v>0</v>
      </c>
      <c r="I25" s="51">
        <v>11.428571428571429</v>
      </c>
      <c r="J25" s="51">
        <v>13.953488372093023</v>
      </c>
      <c r="K25" s="51">
        <v>1.1940298507462686</v>
      </c>
      <c r="L25" s="51">
        <v>0.69930069930069927</v>
      </c>
      <c r="M25" s="51">
        <v>0.94786729857819907</v>
      </c>
      <c r="N25" s="51">
        <v>0</v>
      </c>
      <c r="O25" s="59"/>
    </row>
    <row r="26" spans="1:15" ht="20.25" x14ac:dyDescent="0.25">
      <c r="A26" s="153" t="s">
        <v>781</v>
      </c>
      <c r="B26" s="55" t="s">
        <v>524</v>
      </c>
      <c r="C26" s="154" t="s">
        <v>91</v>
      </c>
      <c r="D26" s="155" t="s">
        <v>158</v>
      </c>
      <c r="E26" s="155" t="s">
        <v>195</v>
      </c>
      <c r="F26" s="48">
        <v>4.0625</v>
      </c>
      <c r="G26" s="51">
        <v>2.2624434389140271</v>
      </c>
      <c r="H26" s="51">
        <v>1.3513513513513513</v>
      </c>
      <c r="I26" s="51">
        <v>12</v>
      </c>
      <c r="J26" s="51">
        <v>11.627906976744185</v>
      </c>
      <c r="K26" s="51">
        <v>4.1791044776119399</v>
      </c>
      <c r="L26" s="51">
        <v>1.3986013986013985</v>
      </c>
      <c r="M26" s="51">
        <v>2.8436018957345972</v>
      </c>
      <c r="N26" s="51">
        <v>0</v>
      </c>
      <c r="O26" s="59"/>
    </row>
    <row r="27" spans="1:15" ht="20.25" x14ac:dyDescent="0.25">
      <c r="A27" s="153" t="s">
        <v>782</v>
      </c>
      <c r="B27" s="55" t="s">
        <v>461</v>
      </c>
      <c r="C27" s="154" t="s">
        <v>91</v>
      </c>
      <c r="D27" s="155" t="s">
        <v>158</v>
      </c>
      <c r="E27" s="155" t="s">
        <v>195</v>
      </c>
      <c r="F27" s="48">
        <v>7.625</v>
      </c>
      <c r="G27" s="51">
        <v>6.7873303167420813</v>
      </c>
      <c r="H27" s="51">
        <v>8.1081081081081088</v>
      </c>
      <c r="I27" s="51">
        <v>13.142857142857142</v>
      </c>
      <c r="J27" s="51">
        <v>16.279069767441861</v>
      </c>
      <c r="K27" s="51">
        <v>8.9552238805970141</v>
      </c>
      <c r="L27" s="51">
        <v>3.4965034965034967</v>
      </c>
      <c r="M27" s="51">
        <v>3.3175355450236967</v>
      </c>
      <c r="N27" s="51">
        <v>1.6666666666666667</v>
      </c>
      <c r="O27" s="59"/>
    </row>
    <row r="28" spans="1:15" ht="20.25" x14ac:dyDescent="0.25">
      <c r="A28" s="153" t="s">
        <v>783</v>
      </c>
      <c r="B28" s="55" t="s">
        <v>525</v>
      </c>
      <c r="C28" s="154" t="s">
        <v>91</v>
      </c>
      <c r="D28" s="155" t="s">
        <v>158</v>
      </c>
      <c r="E28" s="155" t="s">
        <v>195</v>
      </c>
      <c r="F28" s="48">
        <v>7.75</v>
      </c>
      <c r="G28" s="51">
        <v>7.2398190045248869</v>
      </c>
      <c r="H28" s="51">
        <v>9.4594594594594597</v>
      </c>
      <c r="I28" s="51">
        <v>12</v>
      </c>
      <c r="J28" s="51">
        <v>16.279069767441861</v>
      </c>
      <c r="K28" s="51">
        <v>8.0597014925373127</v>
      </c>
      <c r="L28" s="51">
        <v>5.5944055944055942</v>
      </c>
      <c r="M28" s="51">
        <v>3.3175355450236967</v>
      </c>
      <c r="N28" s="51">
        <v>1.6666666666666667</v>
      </c>
      <c r="O28" s="59"/>
    </row>
    <row r="29" spans="1:15" ht="20.25" x14ac:dyDescent="0.25">
      <c r="A29" s="153" t="s">
        <v>784</v>
      </c>
      <c r="B29" s="55" t="s">
        <v>526</v>
      </c>
      <c r="C29" s="154" t="s">
        <v>91</v>
      </c>
      <c r="D29" s="155" t="s">
        <v>158</v>
      </c>
      <c r="E29" s="155" t="s">
        <v>195</v>
      </c>
      <c r="F29" s="48">
        <v>25.0625</v>
      </c>
      <c r="G29" s="51">
        <v>33.710407239819006</v>
      </c>
      <c r="H29" s="51">
        <v>42.567567567567565</v>
      </c>
      <c r="I29" s="51">
        <v>18.285714285714285</v>
      </c>
      <c r="J29" s="51">
        <v>15.116279069767442</v>
      </c>
      <c r="K29" s="51">
        <v>19.104477611940297</v>
      </c>
      <c r="L29" s="51">
        <v>19.58041958041958</v>
      </c>
      <c r="M29" s="51">
        <v>20.379146919431278</v>
      </c>
      <c r="N29" s="51">
        <v>15</v>
      </c>
      <c r="O29" s="59"/>
    </row>
    <row r="30" spans="1:15" ht="20.25" x14ac:dyDescent="0.25">
      <c r="A30" s="153" t="s">
        <v>785</v>
      </c>
      <c r="B30" s="55" t="s">
        <v>527</v>
      </c>
      <c r="C30" s="154" t="s">
        <v>91</v>
      </c>
      <c r="D30" s="155" t="s">
        <v>158</v>
      </c>
      <c r="E30" s="155" t="s">
        <v>195</v>
      </c>
      <c r="F30" s="48">
        <v>10.875</v>
      </c>
      <c r="G30" s="51">
        <v>16.289592760180994</v>
      </c>
      <c r="H30" s="51">
        <v>14.189189189189189</v>
      </c>
      <c r="I30" s="51">
        <v>12</v>
      </c>
      <c r="J30" s="51">
        <v>16.279069767441861</v>
      </c>
      <c r="K30" s="51">
        <v>7.7611940298507465</v>
      </c>
      <c r="L30" s="51">
        <v>7.6923076923076925</v>
      </c>
      <c r="M30" s="51">
        <v>2.8436018957345972</v>
      </c>
      <c r="N30" s="51">
        <v>5</v>
      </c>
      <c r="O30" s="59"/>
    </row>
    <row r="31" spans="1:15" ht="81" x14ac:dyDescent="0.25">
      <c r="A31" s="153" t="s">
        <v>786</v>
      </c>
      <c r="B31" s="29" t="s">
        <v>787</v>
      </c>
      <c r="C31" s="154" t="s">
        <v>582</v>
      </c>
      <c r="D31" s="155"/>
      <c r="E31" s="155" t="s">
        <v>195</v>
      </c>
      <c r="F31" s="24" t="s">
        <v>457</v>
      </c>
      <c r="G31" s="29" t="s">
        <v>457</v>
      </c>
      <c r="H31" s="29" t="s">
        <v>457</v>
      </c>
      <c r="I31" s="29" t="s">
        <v>457</v>
      </c>
      <c r="J31" s="29" t="s">
        <v>457</v>
      </c>
      <c r="K31" s="29" t="s">
        <v>457</v>
      </c>
      <c r="L31" s="29" t="s">
        <v>457</v>
      </c>
      <c r="M31" s="29" t="s">
        <v>457</v>
      </c>
      <c r="N31" s="29" t="s">
        <v>457</v>
      </c>
      <c r="O31" s="59"/>
    </row>
    <row r="32" spans="1:15" ht="40.5" x14ac:dyDescent="0.25">
      <c r="A32" s="153" t="s">
        <v>788</v>
      </c>
      <c r="B32" s="119" t="s">
        <v>1300</v>
      </c>
      <c r="C32" s="154" t="s">
        <v>91</v>
      </c>
      <c r="D32" s="155" t="s">
        <v>158</v>
      </c>
      <c r="E32" s="155" t="s">
        <v>195</v>
      </c>
      <c r="F32" s="24" t="s">
        <v>457</v>
      </c>
      <c r="G32" s="29" t="s">
        <v>457</v>
      </c>
      <c r="H32" s="29" t="s">
        <v>457</v>
      </c>
      <c r="I32" s="29" t="s">
        <v>457</v>
      </c>
      <c r="J32" s="29" t="s">
        <v>457</v>
      </c>
      <c r="K32" s="29" t="s">
        <v>457</v>
      </c>
      <c r="L32" s="29" t="s">
        <v>457</v>
      </c>
      <c r="M32" s="29" t="s">
        <v>457</v>
      </c>
      <c r="N32" s="29" t="s">
        <v>457</v>
      </c>
      <c r="O32" s="59"/>
    </row>
    <row r="33" spans="1:15" ht="20.25" x14ac:dyDescent="0.25">
      <c r="A33" s="153" t="s">
        <v>789</v>
      </c>
      <c r="B33" s="55" t="s">
        <v>532</v>
      </c>
      <c r="C33" s="154" t="s">
        <v>91</v>
      </c>
      <c r="D33" s="155" t="s">
        <v>158</v>
      </c>
      <c r="E33" s="155" t="s">
        <v>195</v>
      </c>
      <c r="F33" s="48">
        <v>89.2</v>
      </c>
      <c r="G33" s="51">
        <v>87.41721854304636</v>
      </c>
      <c r="H33" s="51">
        <v>91.379310344827587</v>
      </c>
      <c r="I33" s="51">
        <v>95.161290322580641</v>
      </c>
      <c r="J33" s="51">
        <v>90.476190476190482</v>
      </c>
      <c r="K33" s="51">
        <v>88.75</v>
      </c>
      <c r="L33" s="51">
        <v>90.909090909090907</v>
      </c>
      <c r="M33" s="51">
        <v>86.440677966101688</v>
      </c>
      <c r="N33" s="51">
        <v>84</v>
      </c>
      <c r="O33" s="59"/>
    </row>
    <row r="34" spans="1:15" ht="20.25" x14ac:dyDescent="0.25">
      <c r="A34" s="153" t="s">
        <v>790</v>
      </c>
      <c r="B34" s="55" t="s">
        <v>534</v>
      </c>
      <c r="C34" s="154" t="s">
        <v>91</v>
      </c>
      <c r="D34" s="155" t="s">
        <v>158</v>
      </c>
      <c r="E34" s="155" t="s">
        <v>195</v>
      </c>
      <c r="F34" s="48">
        <v>81.599999999999994</v>
      </c>
      <c r="G34" s="51">
        <v>78.807947019867555</v>
      </c>
      <c r="H34" s="51">
        <v>81.034482758620683</v>
      </c>
      <c r="I34" s="51">
        <v>93.548387096774192</v>
      </c>
      <c r="J34" s="51">
        <v>80.952380952380949</v>
      </c>
      <c r="K34" s="51">
        <v>80</v>
      </c>
      <c r="L34" s="51">
        <v>84.090909090909093</v>
      </c>
      <c r="M34" s="51">
        <v>77.966101694915253</v>
      </c>
      <c r="N34" s="51">
        <v>80</v>
      </c>
      <c r="O34" s="59"/>
    </row>
    <row r="35" spans="1:15" ht="20.25" x14ac:dyDescent="0.25">
      <c r="A35" s="153" t="s">
        <v>791</v>
      </c>
      <c r="B35" s="55" t="s">
        <v>761</v>
      </c>
      <c r="C35" s="154" t="s">
        <v>91</v>
      </c>
      <c r="D35" s="155" t="s">
        <v>158</v>
      </c>
      <c r="E35" s="155" t="s">
        <v>195</v>
      </c>
      <c r="F35" s="48">
        <v>89.4</v>
      </c>
      <c r="G35" s="51">
        <v>90.066225165562912</v>
      </c>
      <c r="H35" s="51">
        <v>93.103448275862064</v>
      </c>
      <c r="I35" s="51">
        <v>91.935483870967744</v>
      </c>
      <c r="J35" s="51">
        <v>90.476190476190482</v>
      </c>
      <c r="K35" s="51">
        <v>86.25</v>
      </c>
      <c r="L35" s="51">
        <v>95.454545454545453</v>
      </c>
      <c r="M35" s="51">
        <v>81.355932203389827</v>
      </c>
      <c r="N35" s="51">
        <v>88</v>
      </c>
      <c r="O35" s="59"/>
    </row>
    <row r="36" spans="1:15" ht="20.25" x14ac:dyDescent="0.25">
      <c r="A36" s="153" t="s">
        <v>792</v>
      </c>
      <c r="B36" s="55" t="s">
        <v>763</v>
      </c>
      <c r="C36" s="154" t="s">
        <v>91</v>
      </c>
      <c r="D36" s="155" t="s">
        <v>158</v>
      </c>
      <c r="E36" s="155" t="s">
        <v>195</v>
      </c>
      <c r="F36" s="48">
        <v>90.2</v>
      </c>
      <c r="G36" s="51">
        <v>88.079470198675494</v>
      </c>
      <c r="H36" s="51">
        <v>91.379310344827587</v>
      </c>
      <c r="I36" s="51">
        <v>98.387096774193552</v>
      </c>
      <c r="J36" s="51">
        <v>90.476190476190482</v>
      </c>
      <c r="K36" s="51">
        <v>85</v>
      </c>
      <c r="L36" s="51">
        <v>93.181818181818187</v>
      </c>
      <c r="M36" s="51">
        <v>89.830508474576277</v>
      </c>
      <c r="N36" s="51">
        <v>92</v>
      </c>
      <c r="O36" s="59"/>
    </row>
    <row r="37" spans="1:15" ht="20.25" x14ac:dyDescent="0.25">
      <c r="A37" s="153" t="s">
        <v>793</v>
      </c>
      <c r="B37" s="55" t="s">
        <v>765</v>
      </c>
      <c r="C37" s="154" t="s">
        <v>91</v>
      </c>
      <c r="D37" s="155" t="s">
        <v>158</v>
      </c>
      <c r="E37" s="155" t="s">
        <v>195</v>
      </c>
      <c r="F37" s="48">
        <v>89.6</v>
      </c>
      <c r="G37" s="51">
        <v>87.41721854304636</v>
      </c>
      <c r="H37" s="51">
        <v>91.379310344827587</v>
      </c>
      <c r="I37" s="51">
        <v>95.161290322580641</v>
      </c>
      <c r="J37" s="51">
        <v>90.476190476190482</v>
      </c>
      <c r="K37" s="51">
        <v>87.5</v>
      </c>
      <c r="L37" s="51">
        <v>90.909090909090907</v>
      </c>
      <c r="M37" s="51">
        <v>88.13559322033899</v>
      </c>
      <c r="N37" s="51">
        <v>92</v>
      </c>
      <c r="O37" s="59"/>
    </row>
    <row r="38" spans="1:15" ht="20.25" x14ac:dyDescent="0.25">
      <c r="A38" s="153" t="s">
        <v>794</v>
      </c>
      <c r="B38" s="55" t="s">
        <v>767</v>
      </c>
      <c r="C38" s="154" t="s">
        <v>91</v>
      </c>
      <c r="D38" s="155" t="s">
        <v>158</v>
      </c>
      <c r="E38" s="155" t="s">
        <v>195</v>
      </c>
      <c r="F38" s="48">
        <v>85</v>
      </c>
      <c r="G38" s="51">
        <v>84.105960264900659</v>
      </c>
      <c r="H38" s="51">
        <v>87.931034482758619</v>
      </c>
      <c r="I38" s="51">
        <v>91.935483870967744</v>
      </c>
      <c r="J38" s="51">
        <v>85.714285714285708</v>
      </c>
      <c r="K38" s="51">
        <v>82.5</v>
      </c>
      <c r="L38" s="51">
        <v>88.63636363636364</v>
      </c>
      <c r="M38" s="51">
        <v>79.66101694915254</v>
      </c>
      <c r="N38" s="51">
        <v>80</v>
      </c>
      <c r="O38" s="59"/>
    </row>
    <row r="39" spans="1:15" ht="40.5" x14ac:dyDescent="0.25">
      <c r="A39" s="153" t="s">
        <v>795</v>
      </c>
      <c r="B39" s="119" t="s">
        <v>1301</v>
      </c>
      <c r="C39" s="154" t="s">
        <v>91</v>
      </c>
      <c r="D39" s="155" t="s">
        <v>158</v>
      </c>
      <c r="E39" s="155" t="s">
        <v>195</v>
      </c>
      <c r="F39" s="24" t="s">
        <v>457</v>
      </c>
      <c r="G39" s="29" t="s">
        <v>457</v>
      </c>
      <c r="H39" s="29" t="s">
        <v>457</v>
      </c>
      <c r="I39" s="29" t="s">
        <v>457</v>
      </c>
      <c r="J39" s="29" t="s">
        <v>457</v>
      </c>
      <c r="K39" s="29" t="s">
        <v>457</v>
      </c>
      <c r="L39" s="29" t="s">
        <v>457</v>
      </c>
      <c r="M39" s="29" t="s">
        <v>457</v>
      </c>
      <c r="N39" s="29" t="s">
        <v>457</v>
      </c>
      <c r="O39" s="59"/>
    </row>
    <row r="40" spans="1:15" ht="20.25" x14ac:dyDescent="0.25">
      <c r="A40" s="153" t="s">
        <v>796</v>
      </c>
      <c r="B40" s="55" t="s">
        <v>584</v>
      </c>
      <c r="C40" s="154" t="s">
        <v>91</v>
      </c>
      <c r="D40" s="155" t="s">
        <v>158</v>
      </c>
      <c r="E40" s="155" t="s">
        <v>195</v>
      </c>
      <c r="F40" s="48">
        <v>45</v>
      </c>
      <c r="G40" s="51">
        <v>50.331125827814567</v>
      </c>
      <c r="H40" s="51">
        <v>37.931034482758619</v>
      </c>
      <c r="I40" s="51">
        <v>51.612903225806448</v>
      </c>
      <c r="J40" s="51">
        <v>28.571428571428573</v>
      </c>
      <c r="K40" s="51">
        <v>46.25</v>
      </c>
      <c r="L40" s="51">
        <v>38.636363636363633</v>
      </c>
      <c r="M40" s="51">
        <v>40.677966101694913</v>
      </c>
      <c r="N40" s="51">
        <v>44</v>
      </c>
      <c r="O40" s="59"/>
    </row>
    <row r="41" spans="1:15" ht="20.25" x14ac:dyDescent="0.25">
      <c r="A41" s="153" t="s">
        <v>797</v>
      </c>
      <c r="B41" s="55" t="s">
        <v>586</v>
      </c>
      <c r="C41" s="154" t="s">
        <v>91</v>
      </c>
      <c r="D41" s="155" t="s">
        <v>158</v>
      </c>
      <c r="E41" s="155" t="s">
        <v>195</v>
      </c>
      <c r="F41" s="48">
        <v>35.200000000000003</v>
      </c>
      <c r="G41" s="51">
        <v>34.437086092715234</v>
      </c>
      <c r="H41" s="51">
        <v>37.931034482758619</v>
      </c>
      <c r="I41" s="51">
        <v>51.612903225806448</v>
      </c>
      <c r="J41" s="51">
        <v>19.047619047619047</v>
      </c>
      <c r="K41" s="51">
        <v>30</v>
      </c>
      <c r="L41" s="51">
        <v>36.363636363636367</v>
      </c>
      <c r="M41" s="51">
        <v>28.8135593220339</v>
      </c>
      <c r="N41" s="51">
        <v>36</v>
      </c>
      <c r="O41" s="59"/>
    </row>
    <row r="42" spans="1:15" ht="20.25" x14ac:dyDescent="0.25">
      <c r="A42" s="153" t="s">
        <v>798</v>
      </c>
      <c r="B42" s="55" t="s">
        <v>588</v>
      </c>
      <c r="C42" s="154" t="s">
        <v>91</v>
      </c>
      <c r="D42" s="155" t="s">
        <v>158</v>
      </c>
      <c r="E42" s="155" t="s">
        <v>195</v>
      </c>
      <c r="F42" s="48">
        <v>13.4</v>
      </c>
      <c r="G42" s="51">
        <v>15.231788079470199</v>
      </c>
      <c r="H42" s="51">
        <v>15.517241379310345</v>
      </c>
      <c r="I42" s="51">
        <v>19.35483870967742</v>
      </c>
      <c r="J42" s="51">
        <v>14.285714285714286</v>
      </c>
      <c r="K42" s="51">
        <v>8.75</v>
      </c>
      <c r="L42" s="51">
        <v>4.5454545454545459</v>
      </c>
      <c r="M42" s="51">
        <v>11.864406779661017</v>
      </c>
      <c r="N42" s="51">
        <v>16</v>
      </c>
      <c r="O42" s="59"/>
    </row>
    <row r="43" spans="1:15" ht="20.25" x14ac:dyDescent="0.25">
      <c r="A43" s="153" t="s">
        <v>799</v>
      </c>
      <c r="B43" s="55" t="s">
        <v>590</v>
      </c>
      <c r="C43" s="154" t="s">
        <v>91</v>
      </c>
      <c r="D43" s="155" t="s">
        <v>158</v>
      </c>
      <c r="E43" s="155" t="s">
        <v>195</v>
      </c>
      <c r="F43" s="48">
        <v>12.8</v>
      </c>
      <c r="G43" s="51">
        <v>13.907284768211921</v>
      </c>
      <c r="H43" s="51">
        <v>15.517241379310345</v>
      </c>
      <c r="I43" s="51">
        <v>25.806451612903224</v>
      </c>
      <c r="J43" s="51">
        <v>0</v>
      </c>
      <c r="K43" s="51">
        <v>7.5</v>
      </c>
      <c r="L43" s="51">
        <v>2.2727272727272729</v>
      </c>
      <c r="M43" s="51">
        <v>13.559322033898304</v>
      </c>
      <c r="N43" s="51">
        <v>12</v>
      </c>
      <c r="O43" s="59"/>
    </row>
    <row r="44" spans="1:15" ht="20.25" x14ac:dyDescent="0.25">
      <c r="A44" s="153" t="s">
        <v>800</v>
      </c>
      <c r="B44" s="55" t="s">
        <v>592</v>
      </c>
      <c r="C44" s="154" t="s">
        <v>91</v>
      </c>
      <c r="D44" s="155" t="s">
        <v>158</v>
      </c>
      <c r="E44" s="155" t="s">
        <v>195</v>
      </c>
      <c r="F44" s="48">
        <v>13.2</v>
      </c>
      <c r="G44" s="51">
        <v>14.569536423841059</v>
      </c>
      <c r="H44" s="51">
        <v>13.793103448275861</v>
      </c>
      <c r="I44" s="51">
        <v>14.516129032258064</v>
      </c>
      <c r="J44" s="51">
        <v>14.285714285714286</v>
      </c>
      <c r="K44" s="51">
        <v>12.5</v>
      </c>
      <c r="L44" s="51">
        <v>6.8181818181818183</v>
      </c>
      <c r="M44" s="51">
        <v>11.864406779661017</v>
      </c>
      <c r="N44" s="51">
        <v>16</v>
      </c>
      <c r="O44" s="59"/>
    </row>
    <row r="45" spans="1:15" ht="20.25" x14ac:dyDescent="0.25">
      <c r="A45" s="153" t="s">
        <v>801</v>
      </c>
      <c r="B45" s="55" t="s">
        <v>594</v>
      </c>
      <c r="C45" s="154" t="s">
        <v>91</v>
      </c>
      <c r="D45" s="155" t="s">
        <v>158</v>
      </c>
      <c r="E45" s="155" t="s">
        <v>195</v>
      </c>
      <c r="F45" s="48">
        <v>13.8</v>
      </c>
      <c r="G45" s="51">
        <v>12.582781456953642</v>
      </c>
      <c r="H45" s="51">
        <v>13.793103448275861</v>
      </c>
      <c r="I45" s="51">
        <v>22.580645161290324</v>
      </c>
      <c r="J45" s="51">
        <v>9.5238095238095237</v>
      </c>
      <c r="K45" s="51">
        <v>13.75</v>
      </c>
      <c r="L45" s="51">
        <v>6.8181818181818183</v>
      </c>
      <c r="M45" s="51">
        <v>16.949152542372882</v>
      </c>
      <c r="N45" s="51">
        <v>8</v>
      </c>
      <c r="O45" s="59"/>
    </row>
    <row r="46" spans="1:15" ht="20.25" x14ac:dyDescent="0.25">
      <c r="A46" s="153" t="s">
        <v>802</v>
      </c>
      <c r="B46" s="55" t="s">
        <v>596</v>
      </c>
      <c r="C46" s="154" t="s">
        <v>91</v>
      </c>
      <c r="D46" s="155" t="s">
        <v>158</v>
      </c>
      <c r="E46" s="155" t="s">
        <v>195</v>
      </c>
      <c r="F46" s="48">
        <v>6.2</v>
      </c>
      <c r="G46" s="51">
        <v>5.9602649006622519</v>
      </c>
      <c r="H46" s="51">
        <v>8.6206896551724146</v>
      </c>
      <c r="I46" s="51">
        <v>9.67741935483871</v>
      </c>
      <c r="J46" s="51">
        <v>14.285714285714286</v>
      </c>
      <c r="K46" s="51">
        <v>5</v>
      </c>
      <c r="L46" s="51">
        <v>0</v>
      </c>
      <c r="M46" s="51">
        <v>6.7796610169491522</v>
      </c>
      <c r="N46" s="51">
        <v>0</v>
      </c>
      <c r="O46" s="59"/>
    </row>
    <row r="47" spans="1:15" ht="20.25" x14ac:dyDescent="0.25">
      <c r="A47" s="153" t="s">
        <v>803</v>
      </c>
      <c r="B47" s="55" t="s">
        <v>598</v>
      </c>
      <c r="C47" s="154" t="s">
        <v>91</v>
      </c>
      <c r="D47" s="155" t="s">
        <v>158</v>
      </c>
      <c r="E47" s="155" t="s">
        <v>195</v>
      </c>
      <c r="F47" s="48">
        <v>9.6</v>
      </c>
      <c r="G47" s="51">
        <v>13.245033112582782</v>
      </c>
      <c r="H47" s="51">
        <v>10.344827586206897</v>
      </c>
      <c r="I47" s="51">
        <v>14.516129032258064</v>
      </c>
      <c r="J47" s="51">
        <v>9.5238095238095237</v>
      </c>
      <c r="K47" s="51">
        <v>6.25</v>
      </c>
      <c r="L47" s="51">
        <v>2.2727272727272729</v>
      </c>
      <c r="M47" s="51">
        <v>8.4745762711864412</v>
      </c>
      <c r="N47" s="51">
        <v>0</v>
      </c>
      <c r="O47" s="59"/>
    </row>
    <row r="48" spans="1:15" ht="20.25" x14ac:dyDescent="0.25">
      <c r="A48" s="153" t="s">
        <v>804</v>
      </c>
      <c r="B48" s="55" t="s">
        <v>600</v>
      </c>
      <c r="C48" s="154" t="s">
        <v>91</v>
      </c>
      <c r="D48" s="155" t="s">
        <v>158</v>
      </c>
      <c r="E48" s="155" t="s">
        <v>195</v>
      </c>
      <c r="F48" s="48">
        <v>17</v>
      </c>
      <c r="G48" s="51">
        <v>13.907284768211921</v>
      </c>
      <c r="H48" s="51">
        <v>24.137931034482758</v>
      </c>
      <c r="I48" s="51">
        <v>22.580645161290324</v>
      </c>
      <c r="J48" s="51">
        <v>19.047619047619047</v>
      </c>
      <c r="K48" s="51">
        <v>15</v>
      </c>
      <c r="L48" s="51">
        <v>13.636363636363637</v>
      </c>
      <c r="M48" s="51">
        <v>22.033898305084747</v>
      </c>
      <c r="N48" s="51">
        <v>4</v>
      </c>
      <c r="O48" s="59"/>
    </row>
    <row r="49" spans="1:15" ht="20.25" x14ac:dyDescent="0.25">
      <c r="A49" s="153" t="s">
        <v>805</v>
      </c>
      <c r="B49" s="55" t="s">
        <v>602</v>
      </c>
      <c r="C49" s="154" t="s">
        <v>91</v>
      </c>
      <c r="D49" s="155" t="s">
        <v>158</v>
      </c>
      <c r="E49" s="155" t="s">
        <v>195</v>
      </c>
      <c r="F49" s="48">
        <v>13.6</v>
      </c>
      <c r="G49" s="51">
        <v>17.218543046357617</v>
      </c>
      <c r="H49" s="51">
        <v>15.517241379310345</v>
      </c>
      <c r="I49" s="51">
        <v>12.903225806451612</v>
      </c>
      <c r="J49" s="51">
        <v>4.7619047619047619</v>
      </c>
      <c r="K49" s="51">
        <v>16.25</v>
      </c>
      <c r="L49" s="51">
        <v>6.8181818181818183</v>
      </c>
      <c r="M49" s="51">
        <v>13.559322033898304</v>
      </c>
      <c r="N49" s="51">
        <v>0</v>
      </c>
      <c r="O49" s="59"/>
    </row>
    <row r="50" spans="1:15" ht="20.25" x14ac:dyDescent="0.25">
      <c r="A50" s="153" t="s">
        <v>806</v>
      </c>
      <c r="B50" s="55" t="s">
        <v>518</v>
      </c>
      <c r="C50" s="154" t="s">
        <v>91</v>
      </c>
      <c r="D50" s="155" t="s">
        <v>158</v>
      </c>
      <c r="E50" s="155" t="s">
        <v>195</v>
      </c>
      <c r="F50" s="48">
        <v>3.4</v>
      </c>
      <c r="G50" s="51">
        <v>3.3112582781456954</v>
      </c>
      <c r="H50" s="51">
        <v>3.4482758620689653</v>
      </c>
      <c r="I50" s="51">
        <v>9.67741935483871</v>
      </c>
      <c r="J50" s="51">
        <v>4.7619047619047619</v>
      </c>
      <c r="K50" s="51">
        <v>0</v>
      </c>
      <c r="L50" s="51">
        <v>0</v>
      </c>
      <c r="M50" s="51">
        <v>5.0847457627118642</v>
      </c>
      <c r="N50" s="51">
        <v>0</v>
      </c>
      <c r="O50" s="59"/>
    </row>
    <row r="51" spans="1:15" ht="40.5" x14ac:dyDescent="0.25">
      <c r="A51" s="153" t="s">
        <v>807</v>
      </c>
      <c r="B51" s="55" t="s">
        <v>519</v>
      </c>
      <c r="C51" s="154" t="s">
        <v>91</v>
      </c>
      <c r="D51" s="155" t="s">
        <v>158</v>
      </c>
      <c r="E51" s="155" t="s">
        <v>195</v>
      </c>
      <c r="F51" s="48">
        <v>3.6</v>
      </c>
      <c r="G51" s="51">
        <v>3.9735099337748343</v>
      </c>
      <c r="H51" s="51">
        <v>5.1724137931034484</v>
      </c>
      <c r="I51" s="51">
        <v>9.67741935483871</v>
      </c>
      <c r="J51" s="51">
        <v>0</v>
      </c>
      <c r="K51" s="51">
        <v>1.25</v>
      </c>
      <c r="L51" s="51">
        <v>0</v>
      </c>
      <c r="M51" s="51">
        <v>3.3898305084745761</v>
      </c>
      <c r="N51" s="51">
        <v>0</v>
      </c>
      <c r="O51" s="59"/>
    </row>
    <row r="52" spans="1:15" ht="20.25" x14ac:dyDescent="0.25">
      <c r="A52" s="153" t="s">
        <v>808</v>
      </c>
      <c r="B52" s="55" t="s">
        <v>520</v>
      </c>
      <c r="C52" s="154" t="s">
        <v>91</v>
      </c>
      <c r="D52" s="155" t="s">
        <v>158</v>
      </c>
      <c r="E52" s="155" t="s">
        <v>195</v>
      </c>
      <c r="F52" s="48">
        <v>3.8</v>
      </c>
      <c r="G52" s="51">
        <v>3.3112582781456954</v>
      </c>
      <c r="H52" s="51">
        <v>5.1724137931034484</v>
      </c>
      <c r="I52" s="51">
        <v>8.064516129032258</v>
      </c>
      <c r="J52" s="51">
        <v>4.7619047619047619</v>
      </c>
      <c r="K52" s="51">
        <v>0</v>
      </c>
      <c r="L52" s="51">
        <v>0</v>
      </c>
      <c r="M52" s="51">
        <v>8.4745762711864412</v>
      </c>
      <c r="N52" s="51">
        <v>0</v>
      </c>
      <c r="O52" s="59"/>
    </row>
    <row r="53" spans="1:15" ht="40.5" x14ac:dyDescent="0.25">
      <c r="A53" s="153" t="s">
        <v>809</v>
      </c>
      <c r="B53" s="55" t="s">
        <v>521</v>
      </c>
      <c r="C53" s="154" t="s">
        <v>91</v>
      </c>
      <c r="D53" s="155" t="s">
        <v>158</v>
      </c>
      <c r="E53" s="155" t="s">
        <v>195</v>
      </c>
      <c r="F53" s="48">
        <v>3</v>
      </c>
      <c r="G53" s="51">
        <v>3.3112582781456954</v>
      </c>
      <c r="H53" s="51">
        <v>5.1724137931034484</v>
      </c>
      <c r="I53" s="51">
        <v>6.4516129032258061</v>
      </c>
      <c r="J53" s="51">
        <v>0</v>
      </c>
      <c r="K53" s="51">
        <v>0</v>
      </c>
      <c r="L53" s="51">
        <v>0</v>
      </c>
      <c r="M53" s="51">
        <v>5.0847457627118642</v>
      </c>
      <c r="N53" s="51">
        <v>0</v>
      </c>
      <c r="O53" s="59"/>
    </row>
    <row r="54" spans="1:15" ht="40.5" x14ac:dyDescent="0.25">
      <c r="A54" s="153" t="s">
        <v>810</v>
      </c>
      <c r="B54" s="55" t="s">
        <v>522</v>
      </c>
      <c r="C54" s="154" t="s">
        <v>91</v>
      </c>
      <c r="D54" s="155" t="s">
        <v>158</v>
      </c>
      <c r="E54" s="155" t="s">
        <v>195</v>
      </c>
      <c r="F54" s="48">
        <v>2</v>
      </c>
      <c r="G54" s="51">
        <v>1.9867549668874172</v>
      </c>
      <c r="H54" s="51">
        <v>3.4482758620689653</v>
      </c>
      <c r="I54" s="51">
        <v>6.4516129032258061</v>
      </c>
      <c r="J54" s="51">
        <v>0</v>
      </c>
      <c r="K54" s="51">
        <v>0</v>
      </c>
      <c r="L54" s="51">
        <v>0</v>
      </c>
      <c r="M54" s="51">
        <v>1.6949152542372881</v>
      </c>
      <c r="N54" s="51">
        <v>0</v>
      </c>
      <c r="O54" s="59"/>
    </row>
    <row r="55" spans="1:15" ht="60.75" x14ac:dyDescent="0.25">
      <c r="A55" s="153" t="s">
        <v>811</v>
      </c>
      <c r="B55" s="55" t="s">
        <v>523</v>
      </c>
      <c r="C55" s="154" t="s">
        <v>91</v>
      </c>
      <c r="D55" s="155" t="s">
        <v>158</v>
      </c>
      <c r="E55" s="155" t="s">
        <v>195</v>
      </c>
      <c r="F55" s="48">
        <v>1.8</v>
      </c>
      <c r="G55" s="51">
        <v>1.9867549668874172</v>
      </c>
      <c r="H55" s="51">
        <v>3.4482758620689653</v>
      </c>
      <c r="I55" s="51">
        <v>4.838709677419355</v>
      </c>
      <c r="J55" s="51">
        <v>0</v>
      </c>
      <c r="K55" s="51">
        <v>0</v>
      </c>
      <c r="L55" s="51">
        <v>0</v>
      </c>
      <c r="M55" s="51">
        <v>1.6949152542372881</v>
      </c>
      <c r="N55" s="51">
        <v>0</v>
      </c>
      <c r="O55" s="59"/>
    </row>
    <row r="56" spans="1:15" ht="81" x14ac:dyDescent="0.25">
      <c r="A56" s="153" t="s">
        <v>812</v>
      </c>
      <c r="B56" s="55" t="s">
        <v>445</v>
      </c>
      <c r="C56" s="154" t="s">
        <v>91</v>
      </c>
      <c r="D56" s="155" t="s">
        <v>158</v>
      </c>
      <c r="E56" s="155" t="s">
        <v>195</v>
      </c>
      <c r="F56" s="48">
        <v>10.4</v>
      </c>
      <c r="G56" s="51">
        <v>12.582781456953642</v>
      </c>
      <c r="H56" s="51">
        <v>8.6206896551724146</v>
      </c>
      <c r="I56" s="51">
        <v>16.129032258064516</v>
      </c>
      <c r="J56" s="51">
        <v>4.7619047619047619</v>
      </c>
      <c r="K56" s="51">
        <v>10</v>
      </c>
      <c r="L56" s="51">
        <v>6.8181818181818183</v>
      </c>
      <c r="M56" s="51">
        <v>10.169491525423728</v>
      </c>
      <c r="N56" s="51">
        <v>0</v>
      </c>
      <c r="O56" s="59"/>
    </row>
    <row r="57" spans="1:15" ht="40.5" x14ac:dyDescent="0.25">
      <c r="A57" s="153" t="s">
        <v>813</v>
      </c>
      <c r="B57" s="55" t="s">
        <v>446</v>
      </c>
      <c r="C57" s="154" t="s">
        <v>91</v>
      </c>
      <c r="D57" s="155" t="s">
        <v>158</v>
      </c>
      <c r="E57" s="155" t="s">
        <v>195</v>
      </c>
      <c r="F57" s="48">
        <v>14.2</v>
      </c>
      <c r="G57" s="51">
        <v>14.569536423841059</v>
      </c>
      <c r="H57" s="51">
        <v>8.6206896551724146</v>
      </c>
      <c r="I57" s="51">
        <v>22.580645161290324</v>
      </c>
      <c r="J57" s="51">
        <v>14.285714285714286</v>
      </c>
      <c r="K57" s="51">
        <v>10</v>
      </c>
      <c r="L57" s="51">
        <v>15.909090909090908</v>
      </c>
      <c r="M57" s="51">
        <v>20.338983050847457</v>
      </c>
      <c r="N57" s="51">
        <v>0</v>
      </c>
      <c r="O57" s="59"/>
    </row>
    <row r="58" spans="1:15" ht="40.5" x14ac:dyDescent="0.25">
      <c r="A58" s="153" t="s">
        <v>814</v>
      </c>
      <c r="B58" s="55" t="s">
        <v>447</v>
      </c>
      <c r="C58" s="154" t="s">
        <v>91</v>
      </c>
      <c r="D58" s="155" t="s">
        <v>158</v>
      </c>
      <c r="E58" s="155" t="s">
        <v>195</v>
      </c>
      <c r="F58" s="48">
        <v>13.8</v>
      </c>
      <c r="G58" s="51">
        <v>14.569536423841059</v>
      </c>
      <c r="H58" s="51">
        <v>10.344827586206897</v>
      </c>
      <c r="I58" s="51">
        <v>25.806451612903224</v>
      </c>
      <c r="J58" s="51">
        <v>9.5238095238095237</v>
      </c>
      <c r="K58" s="51">
        <v>10</v>
      </c>
      <c r="L58" s="51">
        <v>9.0909090909090917</v>
      </c>
      <c r="M58" s="51">
        <v>18.64406779661017</v>
      </c>
      <c r="N58" s="51">
        <v>0</v>
      </c>
      <c r="O58" s="59"/>
    </row>
    <row r="59" spans="1:15" ht="40.5" x14ac:dyDescent="0.25">
      <c r="A59" s="153" t="s">
        <v>815</v>
      </c>
      <c r="B59" s="55" t="s">
        <v>613</v>
      </c>
      <c r="C59" s="154" t="s">
        <v>91</v>
      </c>
      <c r="D59" s="155" t="s">
        <v>158</v>
      </c>
      <c r="E59" s="155" t="s">
        <v>195</v>
      </c>
      <c r="F59" s="48">
        <v>18</v>
      </c>
      <c r="G59" s="51">
        <v>16.556291390728475</v>
      </c>
      <c r="H59" s="51">
        <v>22.413793103448278</v>
      </c>
      <c r="I59" s="51">
        <v>22.580645161290324</v>
      </c>
      <c r="J59" s="51">
        <v>9.5238095238095237</v>
      </c>
      <c r="K59" s="51">
        <v>15</v>
      </c>
      <c r="L59" s="51">
        <v>20.454545454545453</v>
      </c>
      <c r="M59" s="51">
        <v>23.728813559322035</v>
      </c>
      <c r="N59" s="51">
        <v>4</v>
      </c>
      <c r="O59" s="59"/>
    </row>
    <row r="60" spans="1:15" ht="81" x14ac:dyDescent="0.25">
      <c r="A60" s="153" t="s">
        <v>816</v>
      </c>
      <c r="B60" s="55" t="s">
        <v>449</v>
      </c>
      <c r="C60" s="154" t="s">
        <v>91</v>
      </c>
      <c r="D60" s="155" t="s">
        <v>158</v>
      </c>
      <c r="E60" s="155" t="s">
        <v>195</v>
      </c>
      <c r="F60" s="48">
        <v>13</v>
      </c>
      <c r="G60" s="51">
        <v>11.258278145695364</v>
      </c>
      <c r="H60" s="51">
        <v>17.241379310344829</v>
      </c>
      <c r="I60" s="51">
        <v>22.580645161290324</v>
      </c>
      <c r="J60" s="51">
        <v>4.7619047619047619</v>
      </c>
      <c r="K60" s="51">
        <v>11.25</v>
      </c>
      <c r="L60" s="51">
        <v>13.636363636363637</v>
      </c>
      <c r="M60" s="51">
        <v>13.559322033898304</v>
      </c>
      <c r="N60" s="51">
        <v>0</v>
      </c>
      <c r="O60" s="59"/>
    </row>
    <row r="61" spans="1:15" ht="141.75" x14ac:dyDescent="0.25">
      <c r="A61" s="153" t="s">
        <v>817</v>
      </c>
      <c r="B61" s="55" t="s">
        <v>616</v>
      </c>
      <c r="C61" s="154" t="s">
        <v>91</v>
      </c>
      <c r="D61" s="155" t="s">
        <v>158</v>
      </c>
      <c r="E61" s="155" t="s">
        <v>195</v>
      </c>
      <c r="F61" s="48">
        <v>11.6</v>
      </c>
      <c r="G61" s="51">
        <v>11.920529801324504</v>
      </c>
      <c r="H61" s="51">
        <v>13.793103448275861</v>
      </c>
      <c r="I61" s="51">
        <v>25.806451612903224</v>
      </c>
      <c r="J61" s="51">
        <v>9.5238095238095237</v>
      </c>
      <c r="K61" s="51">
        <v>6.25</v>
      </c>
      <c r="L61" s="51">
        <v>9.0909090909090917</v>
      </c>
      <c r="M61" s="51">
        <v>8.4745762711864412</v>
      </c>
      <c r="N61" s="51">
        <v>0</v>
      </c>
      <c r="O61" s="59"/>
    </row>
    <row r="62" spans="1:15" ht="20.25" x14ac:dyDescent="0.25">
      <c r="A62" s="153" t="s">
        <v>818</v>
      </c>
      <c r="B62" s="55" t="s">
        <v>618</v>
      </c>
      <c r="C62" s="154" t="s">
        <v>91</v>
      </c>
      <c r="D62" s="155" t="s">
        <v>158</v>
      </c>
      <c r="E62" s="155" t="s">
        <v>195</v>
      </c>
      <c r="F62" s="48">
        <v>5.2</v>
      </c>
      <c r="G62" s="51">
        <v>5.9602649006622519</v>
      </c>
      <c r="H62" s="51">
        <v>8.6206896551724146</v>
      </c>
      <c r="I62" s="51">
        <v>6.4516129032258061</v>
      </c>
      <c r="J62" s="51">
        <v>4.7619047619047619</v>
      </c>
      <c r="K62" s="51">
        <v>3.75</v>
      </c>
      <c r="L62" s="51">
        <v>0</v>
      </c>
      <c r="M62" s="51">
        <v>6.7796610169491522</v>
      </c>
      <c r="N62" s="51">
        <v>0</v>
      </c>
      <c r="O62" s="59"/>
    </row>
    <row r="63" spans="1:15" ht="20.25" x14ac:dyDescent="0.25">
      <c r="A63" s="153" t="s">
        <v>819</v>
      </c>
      <c r="B63" s="55" t="s">
        <v>462</v>
      </c>
      <c r="C63" s="154" t="s">
        <v>91</v>
      </c>
      <c r="D63" s="155" t="s">
        <v>158</v>
      </c>
      <c r="E63" s="155" t="s">
        <v>195</v>
      </c>
      <c r="F63" s="48">
        <v>4.8</v>
      </c>
      <c r="G63" s="51">
        <v>5.9602649006622519</v>
      </c>
      <c r="H63" s="51">
        <v>6.8965517241379306</v>
      </c>
      <c r="I63" s="51">
        <v>6.4516129032258061</v>
      </c>
      <c r="J63" s="51">
        <v>4.7619047619047619</v>
      </c>
      <c r="K63" s="51">
        <v>1.25</v>
      </c>
      <c r="L63" s="51">
        <v>2.2727272727272729</v>
      </c>
      <c r="M63" s="51">
        <v>6.7796610169491522</v>
      </c>
      <c r="N63" s="51">
        <v>0</v>
      </c>
      <c r="O63" s="59"/>
    </row>
    <row r="64" spans="1:15" ht="40.5" x14ac:dyDescent="0.25">
      <c r="A64" s="153" t="s">
        <v>820</v>
      </c>
      <c r="B64" s="55" t="s">
        <v>454</v>
      </c>
      <c r="C64" s="154" t="s">
        <v>91</v>
      </c>
      <c r="D64" s="155" t="s">
        <v>158</v>
      </c>
      <c r="E64" s="155" t="s">
        <v>195</v>
      </c>
      <c r="F64" s="48">
        <v>21.8</v>
      </c>
      <c r="G64" s="51">
        <v>23.178807947019866</v>
      </c>
      <c r="H64" s="51">
        <v>18.96551724137931</v>
      </c>
      <c r="I64" s="51">
        <v>30.64516129032258</v>
      </c>
      <c r="J64" s="51">
        <v>9.5238095238095237</v>
      </c>
      <c r="K64" s="51">
        <v>22.5</v>
      </c>
      <c r="L64" s="51">
        <v>25</v>
      </c>
      <c r="M64" s="51">
        <v>18.64406779661017</v>
      </c>
      <c r="N64" s="51">
        <v>8</v>
      </c>
      <c r="O64" s="59"/>
    </row>
    <row r="65" spans="1:15" ht="60.75" x14ac:dyDescent="0.25">
      <c r="A65" s="153" t="s">
        <v>821</v>
      </c>
      <c r="B65" s="55" t="s">
        <v>455</v>
      </c>
      <c r="C65" s="154" t="s">
        <v>91</v>
      </c>
      <c r="D65" s="155" t="s">
        <v>158</v>
      </c>
      <c r="E65" s="155" t="s">
        <v>195</v>
      </c>
      <c r="F65" s="48">
        <v>9.8000000000000007</v>
      </c>
      <c r="G65" s="51">
        <v>9.2715231788079464</v>
      </c>
      <c r="H65" s="51">
        <v>12.068965517241379</v>
      </c>
      <c r="I65" s="51">
        <v>19.35483870967742</v>
      </c>
      <c r="J65" s="51">
        <v>4.7619047619047619</v>
      </c>
      <c r="K65" s="51">
        <v>8.75</v>
      </c>
      <c r="L65" s="51">
        <v>6.8181818181818183</v>
      </c>
      <c r="M65" s="51">
        <v>8.4745762711864412</v>
      </c>
      <c r="N65" s="51">
        <v>0</v>
      </c>
      <c r="O65" s="59"/>
    </row>
    <row r="66" spans="1:15" ht="60.75" x14ac:dyDescent="0.25">
      <c r="A66" s="153" t="s">
        <v>822</v>
      </c>
      <c r="B66" s="55" t="s">
        <v>623</v>
      </c>
      <c r="C66" s="154" t="s">
        <v>91</v>
      </c>
      <c r="D66" s="155" t="s">
        <v>158</v>
      </c>
      <c r="E66" s="155" t="s">
        <v>195</v>
      </c>
      <c r="F66" s="48">
        <v>5.8</v>
      </c>
      <c r="G66" s="51">
        <v>6.6225165562913908</v>
      </c>
      <c r="H66" s="51">
        <v>8.6206896551724146</v>
      </c>
      <c r="I66" s="51">
        <v>14.516129032258064</v>
      </c>
      <c r="J66" s="51">
        <v>4.7619047619047619</v>
      </c>
      <c r="K66" s="51">
        <v>1.25</v>
      </c>
      <c r="L66" s="51">
        <v>2.2727272727272729</v>
      </c>
      <c r="M66" s="51">
        <v>3.3898305084745761</v>
      </c>
      <c r="N66" s="51">
        <v>0</v>
      </c>
      <c r="O66" s="59"/>
    </row>
    <row r="67" spans="1:15" ht="20.25" x14ac:dyDescent="0.25">
      <c r="A67" s="153" t="s">
        <v>823</v>
      </c>
      <c r="B67" s="55" t="s">
        <v>625</v>
      </c>
      <c r="C67" s="154" t="s">
        <v>91</v>
      </c>
      <c r="D67" s="155" t="s">
        <v>158</v>
      </c>
      <c r="E67" s="155" t="s">
        <v>195</v>
      </c>
      <c r="F67" s="48">
        <v>15.4</v>
      </c>
      <c r="G67" s="51">
        <v>15.894039735099337</v>
      </c>
      <c r="H67" s="51">
        <v>18.96551724137931</v>
      </c>
      <c r="I67" s="51">
        <v>29.032258064516128</v>
      </c>
      <c r="J67" s="51">
        <v>9.5238095238095237</v>
      </c>
      <c r="K67" s="51">
        <v>15</v>
      </c>
      <c r="L67" s="51">
        <v>6.8181818181818183</v>
      </c>
      <c r="M67" s="51">
        <v>11.864406779661017</v>
      </c>
      <c r="N67" s="51">
        <v>0</v>
      </c>
      <c r="O67" s="59"/>
    </row>
    <row r="68" spans="1:15" ht="20.25" x14ac:dyDescent="0.25">
      <c r="A68" s="153" t="s">
        <v>824</v>
      </c>
      <c r="B68" s="55" t="s">
        <v>627</v>
      </c>
      <c r="C68" s="154" t="s">
        <v>91</v>
      </c>
      <c r="D68" s="155" t="s">
        <v>158</v>
      </c>
      <c r="E68" s="155" t="s">
        <v>195</v>
      </c>
      <c r="F68" s="48">
        <v>4.4000000000000004</v>
      </c>
      <c r="G68" s="51">
        <v>4.6357615894039732</v>
      </c>
      <c r="H68" s="51">
        <v>5.1724137931034484</v>
      </c>
      <c r="I68" s="51">
        <v>6.4516129032258061</v>
      </c>
      <c r="J68" s="51">
        <v>9.5238095238095237</v>
      </c>
      <c r="K68" s="51">
        <v>2.5</v>
      </c>
      <c r="L68" s="51">
        <v>0</v>
      </c>
      <c r="M68" s="51">
        <v>6.7796610169491522</v>
      </c>
      <c r="N68" s="51">
        <v>0</v>
      </c>
      <c r="O68" s="59"/>
    </row>
    <row r="69" spans="1:15" ht="20.25" x14ac:dyDescent="0.25">
      <c r="A69" s="153" t="s">
        <v>825</v>
      </c>
      <c r="B69" s="55" t="s">
        <v>629</v>
      </c>
      <c r="C69" s="154" t="s">
        <v>91</v>
      </c>
      <c r="D69" s="155" t="s">
        <v>158</v>
      </c>
      <c r="E69" s="155" t="s">
        <v>195</v>
      </c>
      <c r="F69" s="48">
        <v>3.6</v>
      </c>
      <c r="G69" s="51">
        <v>2.6490066225165565</v>
      </c>
      <c r="H69" s="51">
        <v>6.8965517241379306</v>
      </c>
      <c r="I69" s="51">
        <v>8.064516129032258</v>
      </c>
      <c r="J69" s="51">
        <v>0</v>
      </c>
      <c r="K69" s="51">
        <v>2.5</v>
      </c>
      <c r="L69" s="51">
        <v>0</v>
      </c>
      <c r="M69" s="51">
        <v>5.0847457627118642</v>
      </c>
      <c r="N69" s="51">
        <v>0</v>
      </c>
      <c r="O69" s="59"/>
    </row>
  </sheetData>
  <sheetProtection password="FA90" sheet="1" objects="1" scenarios="1" selectLockedCells="1" selectUnlockedCells="1"/>
  <mergeCells count="7">
    <mergeCell ref="A1:O1"/>
    <mergeCell ref="A3:A4"/>
    <mergeCell ref="B3:B4"/>
    <mergeCell ref="C3:C4"/>
    <mergeCell ref="D3:D4"/>
    <mergeCell ref="E3:E4"/>
    <mergeCell ref="F3:N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zoomScale="50" zoomScaleNormal="50" workbookViewId="0">
      <selection sqref="A1:XFD1"/>
    </sheetView>
  </sheetViews>
  <sheetFormatPr defaultColWidth="0" defaultRowHeight="15" customHeight="1" zeroHeight="1" x14ac:dyDescent="0.25"/>
  <cols>
    <col min="1" max="1" width="78.28515625" style="166" customWidth="1"/>
    <col min="2" max="2" width="4.5703125" style="162" hidden="1" customWidth="1"/>
    <col min="3" max="3" width="29.140625" style="162" customWidth="1"/>
    <col min="4" max="24" width="20.28515625" style="162" customWidth="1"/>
    <col min="25" max="26" width="0" style="162" hidden="1" customWidth="1"/>
    <col min="27" max="16384" width="9.140625" style="162" hidden="1"/>
  </cols>
  <sheetData>
    <row r="1" spans="1:24" s="220" customFormat="1" ht="27" x14ac:dyDescent="0.35">
      <c r="A1" s="220" t="s">
        <v>826</v>
      </c>
    </row>
    <row r="2" spans="1:24" customFormat="1" x14ac:dyDescent="0.25"/>
    <row r="3" spans="1:24" s="158" customFormat="1" ht="20.25" customHeight="1" x14ac:dyDescent="0.25">
      <c r="A3" s="157"/>
      <c r="E3" s="264" t="s">
        <v>827</v>
      </c>
      <c r="F3" s="264"/>
      <c r="G3" s="264"/>
      <c r="H3" s="264"/>
      <c r="I3" s="264"/>
      <c r="J3" s="264"/>
      <c r="K3" s="264"/>
      <c r="L3" s="264"/>
      <c r="M3" s="264"/>
      <c r="N3" s="265" t="s">
        <v>828</v>
      </c>
      <c r="O3" s="266"/>
      <c r="P3" s="266"/>
      <c r="Q3" s="266"/>
      <c r="R3" s="266"/>
      <c r="S3" s="266"/>
      <c r="T3" s="266"/>
      <c r="U3" s="266"/>
      <c r="V3" s="266"/>
      <c r="W3" s="267"/>
      <c r="X3" s="264" t="s">
        <v>829</v>
      </c>
    </row>
    <row r="4" spans="1:24" s="158" customFormat="1" ht="234.75" customHeight="1" x14ac:dyDescent="0.25">
      <c r="A4" s="161" t="s">
        <v>830</v>
      </c>
      <c r="C4" s="160" t="s">
        <v>80</v>
      </c>
      <c r="D4" s="160" t="s">
        <v>81</v>
      </c>
      <c r="E4" s="159" t="s">
        <v>218</v>
      </c>
      <c r="F4" s="159" t="s">
        <v>86</v>
      </c>
      <c r="G4" s="160" t="s">
        <v>32</v>
      </c>
      <c r="H4" s="160" t="s">
        <v>34</v>
      </c>
      <c r="I4" s="160" t="s">
        <v>36</v>
      </c>
      <c r="J4" s="160" t="s">
        <v>38</v>
      </c>
      <c r="K4" s="160" t="s">
        <v>40</v>
      </c>
      <c r="L4" s="160" t="s">
        <v>42</v>
      </c>
      <c r="M4" s="160" t="s">
        <v>44</v>
      </c>
      <c r="N4" s="159" t="s">
        <v>218</v>
      </c>
      <c r="O4" s="159" t="s">
        <v>86</v>
      </c>
      <c r="P4" s="160" t="s">
        <v>32</v>
      </c>
      <c r="Q4" s="160" t="s">
        <v>34</v>
      </c>
      <c r="R4" s="160" t="s">
        <v>46</v>
      </c>
      <c r="S4" s="160" t="s">
        <v>36</v>
      </c>
      <c r="T4" s="160" t="s">
        <v>38</v>
      </c>
      <c r="U4" s="160" t="s">
        <v>40</v>
      </c>
      <c r="V4" s="160" t="s">
        <v>42</v>
      </c>
      <c r="W4" s="160" t="s">
        <v>44</v>
      </c>
      <c r="X4" s="264"/>
    </row>
    <row r="5" spans="1:24" ht="40.5" customHeight="1" x14ac:dyDescent="0.25">
      <c r="A5" s="157" t="s">
        <v>831</v>
      </c>
      <c r="B5" s="158"/>
      <c r="C5" s="158" t="s">
        <v>407</v>
      </c>
      <c r="D5" s="158" t="s">
        <v>832</v>
      </c>
      <c r="E5" s="37">
        <v>117230401</v>
      </c>
      <c r="F5" s="37">
        <v>32334479</v>
      </c>
      <c r="G5" s="27">
        <v>11360458</v>
      </c>
      <c r="H5" s="27">
        <v>13199626</v>
      </c>
      <c r="I5" s="27">
        <v>7140481</v>
      </c>
      <c r="J5" s="27">
        <v>23665787</v>
      </c>
      <c r="K5" s="27">
        <v>9632305</v>
      </c>
      <c r="L5" s="37">
        <v>15042203</v>
      </c>
      <c r="M5" s="27">
        <v>4855062</v>
      </c>
      <c r="N5" s="27">
        <v>117530242</v>
      </c>
      <c r="O5" s="27">
        <v>32398948</v>
      </c>
      <c r="P5" s="27">
        <v>11382518</v>
      </c>
      <c r="Q5" s="27">
        <v>11318254</v>
      </c>
      <c r="R5" s="27">
        <v>1888531</v>
      </c>
      <c r="S5" s="27">
        <v>7095924</v>
      </c>
      <c r="T5" s="27">
        <v>23795636</v>
      </c>
      <c r="U5" s="27">
        <v>9653044</v>
      </c>
      <c r="V5" s="27">
        <v>15111252</v>
      </c>
      <c r="W5" s="27">
        <v>4886135</v>
      </c>
      <c r="X5" s="27">
        <v>117909313</v>
      </c>
    </row>
    <row r="6" spans="1:24" ht="40.5" customHeight="1" x14ac:dyDescent="0.25">
      <c r="A6" s="157" t="s">
        <v>833</v>
      </c>
      <c r="B6" s="158"/>
      <c r="C6" s="158" t="s">
        <v>407</v>
      </c>
      <c r="D6" s="158" t="s">
        <v>832</v>
      </c>
      <c r="E6" s="37">
        <v>121255699</v>
      </c>
      <c r="F6" s="37">
        <v>33294510</v>
      </c>
      <c r="G6" s="27">
        <v>11698697</v>
      </c>
      <c r="H6" s="27">
        <v>13642777</v>
      </c>
      <c r="I6" s="27">
        <v>7525957</v>
      </c>
      <c r="J6" s="27">
        <v>24477081</v>
      </c>
      <c r="K6" s="27">
        <v>9981522</v>
      </c>
      <c r="L6" s="37">
        <v>15600878</v>
      </c>
      <c r="M6" s="27">
        <v>5034277</v>
      </c>
      <c r="N6" s="27">
        <v>121560938</v>
      </c>
      <c r="O6" s="27">
        <v>33353908</v>
      </c>
      <c r="P6" s="27">
        <v>11715984</v>
      </c>
      <c r="Q6" s="27">
        <v>11703107</v>
      </c>
      <c r="R6" s="27">
        <v>1945281</v>
      </c>
      <c r="S6" s="27">
        <v>7494718</v>
      </c>
      <c r="T6" s="27">
        <v>24616307</v>
      </c>
      <c r="U6" s="27">
        <v>9999977</v>
      </c>
      <c r="V6" s="27">
        <v>15667012</v>
      </c>
      <c r="W6" s="27">
        <v>5064644</v>
      </c>
      <c r="X6" s="27">
        <v>121875008</v>
      </c>
    </row>
    <row r="7" spans="1:24" ht="20.25" customHeight="1" x14ac:dyDescent="0.25">
      <c r="A7" s="157" t="s">
        <v>834</v>
      </c>
      <c r="B7" s="158"/>
      <c r="C7" s="158" t="s">
        <v>835</v>
      </c>
      <c r="D7" s="158" t="s">
        <v>836</v>
      </c>
      <c r="E7" s="27">
        <v>17125191</v>
      </c>
      <c r="F7" s="27">
        <v>650205</v>
      </c>
      <c r="G7" s="27">
        <v>1686972</v>
      </c>
      <c r="H7" s="27">
        <f>420876+26945</f>
        <v>447821</v>
      </c>
      <c r="I7" s="27">
        <v>170439</v>
      </c>
      <c r="J7" s="27">
        <v>1036975</v>
      </c>
      <c r="K7" s="27">
        <v>1818497</v>
      </c>
      <c r="L7" s="27">
        <v>5144953</v>
      </c>
      <c r="M7" s="27">
        <v>6169329</v>
      </c>
      <c r="N7" s="27">
        <v>17125191</v>
      </c>
      <c r="O7" s="27">
        <v>650205</v>
      </c>
      <c r="P7" s="27">
        <v>1686972</v>
      </c>
      <c r="Q7" s="27">
        <v>420876</v>
      </c>
      <c r="R7" s="27">
        <v>26945</v>
      </c>
      <c r="S7" s="27">
        <v>170439</v>
      </c>
      <c r="T7" s="27">
        <v>1036975</v>
      </c>
      <c r="U7" s="27">
        <v>1818497</v>
      </c>
      <c r="V7" s="27">
        <v>5144953</v>
      </c>
      <c r="W7" s="27">
        <v>6169329</v>
      </c>
      <c r="X7" s="27">
        <v>17125191</v>
      </c>
    </row>
    <row r="8" spans="1:24" ht="20.25" customHeight="1" x14ac:dyDescent="0.25">
      <c r="A8" s="157" t="s">
        <v>837</v>
      </c>
      <c r="B8" s="158"/>
      <c r="C8" s="158" t="s">
        <v>407</v>
      </c>
      <c r="D8" s="158" t="s">
        <v>836</v>
      </c>
      <c r="E8" s="27">
        <v>4764483</v>
      </c>
      <c r="F8" s="27">
        <v>1748045</v>
      </c>
      <c r="G8" s="27">
        <v>616017</v>
      </c>
      <c r="H8" s="27">
        <v>359312</v>
      </c>
      <c r="I8" s="27">
        <v>131984</v>
      </c>
      <c r="J8" s="27">
        <v>801722</v>
      </c>
      <c r="K8" s="27">
        <v>389588</v>
      </c>
      <c r="L8" s="27">
        <v>519892</v>
      </c>
      <c r="M8" s="27">
        <v>197923</v>
      </c>
      <c r="N8" s="27">
        <v>5043553</v>
      </c>
      <c r="O8" s="27">
        <v>1930934</v>
      </c>
      <c r="P8" s="27">
        <v>640810</v>
      </c>
      <c r="Q8" s="27">
        <v>325713</v>
      </c>
      <c r="R8" s="27">
        <v>38062</v>
      </c>
      <c r="S8" s="27">
        <v>138169</v>
      </c>
      <c r="T8" s="27">
        <v>812989</v>
      </c>
      <c r="U8" s="27">
        <v>407050</v>
      </c>
      <c r="V8" s="27">
        <v>549663</v>
      </c>
      <c r="W8" s="27">
        <v>200163</v>
      </c>
      <c r="X8" s="27">
        <v>4886007</v>
      </c>
    </row>
    <row r="9" spans="1:24" ht="40.5" customHeight="1" x14ac:dyDescent="0.25">
      <c r="A9" s="157" t="s">
        <v>838</v>
      </c>
      <c r="B9" s="158"/>
      <c r="C9" s="158" t="s">
        <v>407</v>
      </c>
      <c r="D9" s="158" t="s">
        <v>836</v>
      </c>
      <c r="E9" s="27">
        <v>172916</v>
      </c>
      <c r="F9" s="27">
        <v>51294</v>
      </c>
      <c r="G9" s="27">
        <v>26126</v>
      </c>
      <c r="H9" s="27">
        <v>14064</v>
      </c>
      <c r="I9" s="27">
        <v>3359</v>
      </c>
      <c r="J9" s="27">
        <v>34906</v>
      </c>
      <c r="K9" s="27">
        <v>14460</v>
      </c>
      <c r="L9" s="27">
        <v>20754</v>
      </c>
      <c r="M9" s="27">
        <v>7953</v>
      </c>
      <c r="N9" s="37">
        <v>232369</v>
      </c>
      <c r="O9" s="37">
        <v>74007</v>
      </c>
      <c r="P9" s="37">
        <v>30883</v>
      </c>
      <c r="Q9" s="37">
        <v>17311</v>
      </c>
      <c r="R9" s="37">
        <v>1558</v>
      </c>
      <c r="S9" s="37">
        <v>5065</v>
      </c>
      <c r="T9" s="37">
        <v>45491</v>
      </c>
      <c r="U9" s="37">
        <v>19947</v>
      </c>
      <c r="V9" s="37">
        <v>28240</v>
      </c>
      <c r="W9" s="37">
        <v>9856</v>
      </c>
      <c r="X9" s="27">
        <v>235579</v>
      </c>
    </row>
    <row r="10" spans="1:24" ht="20.25" customHeight="1" x14ac:dyDescent="0.25">
      <c r="A10" s="157" t="s">
        <v>839</v>
      </c>
      <c r="B10" s="158"/>
      <c r="C10" s="158" t="s">
        <v>407</v>
      </c>
      <c r="D10" s="158" t="s">
        <v>836</v>
      </c>
      <c r="E10" s="27">
        <v>2597646</v>
      </c>
      <c r="F10" s="27">
        <v>887813</v>
      </c>
      <c r="G10" s="27">
        <v>345348</v>
      </c>
      <c r="H10" s="27">
        <v>212256</v>
      </c>
      <c r="I10" s="27">
        <v>50540</v>
      </c>
      <c r="J10" s="27">
        <v>449107</v>
      </c>
      <c r="K10" s="27">
        <v>239990</v>
      </c>
      <c r="L10" s="27">
        <v>301743</v>
      </c>
      <c r="M10" s="27">
        <v>110849</v>
      </c>
      <c r="N10" s="37">
        <v>1990003</v>
      </c>
      <c r="O10" s="37">
        <v>569030</v>
      </c>
      <c r="P10" s="37">
        <v>263168</v>
      </c>
      <c r="Q10" s="37">
        <v>160039</v>
      </c>
      <c r="R10" s="37">
        <v>21342</v>
      </c>
      <c r="S10" s="37">
        <v>44539</v>
      </c>
      <c r="T10" s="37">
        <v>379538</v>
      </c>
      <c r="U10" s="37">
        <v>188629</v>
      </c>
      <c r="V10" s="37">
        <v>268674</v>
      </c>
      <c r="W10" s="37">
        <v>94954</v>
      </c>
      <c r="X10" s="27">
        <v>1868201</v>
      </c>
    </row>
    <row r="11" spans="1:24" ht="20.25" customHeight="1" x14ac:dyDescent="0.25">
      <c r="A11" s="157" t="s">
        <v>840</v>
      </c>
      <c r="B11" s="158"/>
      <c r="C11" s="158" t="s">
        <v>407</v>
      </c>
      <c r="D11" s="158" t="s">
        <v>832</v>
      </c>
      <c r="E11" s="27">
        <v>16909</v>
      </c>
      <c r="F11" s="27">
        <v>4323</v>
      </c>
      <c r="G11" s="27">
        <v>1848</v>
      </c>
      <c r="H11" s="27">
        <v>1890</v>
      </c>
      <c r="I11" s="27">
        <v>515</v>
      </c>
      <c r="J11" s="27">
        <v>3604</v>
      </c>
      <c r="K11" s="27">
        <v>1586</v>
      </c>
      <c r="L11" s="27">
        <v>2347</v>
      </c>
      <c r="M11" s="27">
        <v>796</v>
      </c>
      <c r="N11" s="37">
        <v>19278</v>
      </c>
      <c r="O11" s="37">
        <v>6332</v>
      </c>
      <c r="P11" s="37">
        <v>2276</v>
      </c>
      <c r="Q11" s="37">
        <v>1492</v>
      </c>
      <c r="R11" s="37">
        <v>555</v>
      </c>
      <c r="S11" s="37">
        <v>3767</v>
      </c>
      <c r="T11" s="37">
        <v>1713</v>
      </c>
      <c r="U11" s="37">
        <v>2202</v>
      </c>
      <c r="V11" s="37">
        <v>780</v>
      </c>
      <c r="W11" s="37">
        <v>161</v>
      </c>
      <c r="X11" s="27">
        <v>13691</v>
      </c>
    </row>
    <row r="12" spans="1:24" ht="20.25" customHeight="1" x14ac:dyDescent="0.25">
      <c r="A12" s="157" t="s">
        <v>841</v>
      </c>
      <c r="B12" s="158"/>
      <c r="C12" s="158" t="s">
        <v>842</v>
      </c>
      <c r="D12" s="158" t="s">
        <v>836</v>
      </c>
      <c r="E12" s="27">
        <v>3770550</v>
      </c>
      <c r="F12" s="27">
        <v>982869</v>
      </c>
      <c r="G12" s="27">
        <v>350406</v>
      </c>
      <c r="H12" s="27">
        <v>566385</v>
      </c>
      <c r="I12" s="27">
        <v>220932</v>
      </c>
      <c r="J12" s="27">
        <v>687758</v>
      </c>
      <c r="K12" s="27">
        <v>324256</v>
      </c>
      <c r="L12" s="27">
        <v>454125</v>
      </c>
      <c r="M12" s="27">
        <v>183819</v>
      </c>
      <c r="N12" s="27">
        <v>3689805</v>
      </c>
      <c r="O12" s="27">
        <v>941296</v>
      </c>
      <c r="P12" s="27">
        <v>334466</v>
      </c>
      <c r="Q12" s="27">
        <v>481316</v>
      </c>
      <c r="R12" s="27">
        <v>70848</v>
      </c>
      <c r="S12" s="27">
        <v>223691</v>
      </c>
      <c r="T12" s="27">
        <v>679096</v>
      </c>
      <c r="U12" s="27">
        <v>317861</v>
      </c>
      <c r="V12" s="27">
        <v>456318</v>
      </c>
      <c r="W12" s="27">
        <v>184913</v>
      </c>
      <c r="X12" s="27">
        <v>3608844</v>
      </c>
    </row>
    <row r="13" spans="1:24" ht="40.5" customHeight="1" x14ac:dyDescent="0.25">
      <c r="A13" s="157" t="s">
        <v>843</v>
      </c>
      <c r="B13" s="158"/>
      <c r="C13" s="158" t="s">
        <v>407</v>
      </c>
      <c r="D13" s="158" t="s">
        <v>836</v>
      </c>
      <c r="E13" s="27">
        <f t="shared" ref="E13:W13" si="0">E9+E10+E11+E12</f>
        <v>6558021</v>
      </c>
      <c r="F13" s="27">
        <f t="shared" si="0"/>
        <v>1926299</v>
      </c>
      <c r="G13" s="27">
        <f t="shared" si="0"/>
        <v>723728</v>
      </c>
      <c r="H13" s="27">
        <f t="shared" si="0"/>
        <v>794595</v>
      </c>
      <c r="I13" s="27">
        <f t="shared" si="0"/>
        <v>275346</v>
      </c>
      <c r="J13" s="27">
        <f t="shared" si="0"/>
        <v>1175375</v>
      </c>
      <c r="K13" s="27">
        <f t="shared" si="0"/>
        <v>580292</v>
      </c>
      <c r="L13" s="27">
        <f t="shared" si="0"/>
        <v>778969</v>
      </c>
      <c r="M13" s="27">
        <f t="shared" si="0"/>
        <v>303417</v>
      </c>
      <c r="N13" s="37">
        <f t="shared" si="0"/>
        <v>5931455</v>
      </c>
      <c r="O13" s="37">
        <f t="shared" si="0"/>
        <v>1590665</v>
      </c>
      <c r="P13" s="37">
        <f t="shared" si="0"/>
        <v>630793</v>
      </c>
      <c r="Q13" s="37">
        <f t="shared" si="0"/>
        <v>660158</v>
      </c>
      <c r="R13" s="37">
        <f>R9+R10+R11+R12</f>
        <v>94303</v>
      </c>
      <c r="S13" s="37">
        <f t="shared" si="0"/>
        <v>277062</v>
      </c>
      <c r="T13" s="37">
        <f t="shared" si="0"/>
        <v>1105838</v>
      </c>
      <c r="U13" s="37">
        <f t="shared" si="0"/>
        <v>528639</v>
      </c>
      <c r="V13" s="37">
        <f t="shared" si="0"/>
        <v>754012</v>
      </c>
      <c r="W13" s="37">
        <f t="shared" si="0"/>
        <v>289884</v>
      </c>
      <c r="X13" s="27">
        <f>X9+X10+X11+X12</f>
        <v>5726315</v>
      </c>
    </row>
    <row r="14" spans="1:24" ht="40.5" customHeight="1" x14ac:dyDescent="0.25">
      <c r="A14" s="157" t="s">
        <v>29</v>
      </c>
      <c r="B14" s="158"/>
      <c r="C14" s="158" t="s">
        <v>267</v>
      </c>
      <c r="D14" s="158" t="s">
        <v>836</v>
      </c>
      <c r="E14" s="37">
        <v>86149</v>
      </c>
      <c r="F14" s="27" t="s">
        <v>844</v>
      </c>
      <c r="G14" s="27" t="s">
        <v>844</v>
      </c>
      <c r="H14" s="27" t="s">
        <v>844</v>
      </c>
      <c r="I14" s="27" t="s">
        <v>844</v>
      </c>
      <c r="J14" s="27" t="s">
        <v>844</v>
      </c>
      <c r="K14" s="27" t="s">
        <v>844</v>
      </c>
      <c r="L14" s="27" t="s">
        <v>844</v>
      </c>
      <c r="M14" s="27" t="s">
        <v>844</v>
      </c>
      <c r="N14" s="37">
        <v>80000</v>
      </c>
      <c r="O14" s="37" t="s">
        <v>844</v>
      </c>
      <c r="P14" s="37" t="s">
        <v>844</v>
      </c>
      <c r="Q14" s="37" t="s">
        <v>844</v>
      </c>
      <c r="R14" s="37" t="s">
        <v>844</v>
      </c>
      <c r="S14" s="37" t="s">
        <v>844</v>
      </c>
      <c r="T14" s="37" t="s">
        <v>844</v>
      </c>
      <c r="U14" s="37" t="s">
        <v>844</v>
      </c>
      <c r="V14" s="37" t="s">
        <v>844</v>
      </c>
      <c r="W14" s="37" t="s">
        <v>844</v>
      </c>
      <c r="X14" s="37">
        <v>83233</v>
      </c>
    </row>
    <row r="15" spans="1:24" ht="40.5" customHeight="1" x14ac:dyDescent="0.25">
      <c r="A15" s="157" t="s">
        <v>845</v>
      </c>
      <c r="B15" s="158"/>
      <c r="C15" s="158" t="s">
        <v>267</v>
      </c>
      <c r="D15" s="158" t="s">
        <v>836</v>
      </c>
      <c r="E15" s="37">
        <v>69254</v>
      </c>
      <c r="F15" s="37">
        <v>24135</v>
      </c>
      <c r="G15" s="37">
        <v>7804</v>
      </c>
      <c r="H15" s="37">
        <v>4896</v>
      </c>
      <c r="I15" s="37">
        <v>1798</v>
      </c>
      <c r="J15" s="37">
        <v>10376</v>
      </c>
      <c r="K15" s="37">
        <v>9355</v>
      </c>
      <c r="L15" s="37">
        <v>7134</v>
      </c>
      <c r="M15" s="37">
        <v>3756</v>
      </c>
      <c r="N15" s="37">
        <v>65751</v>
      </c>
      <c r="O15" s="37">
        <v>22664</v>
      </c>
      <c r="P15" s="37">
        <v>7205</v>
      </c>
      <c r="Q15" s="37">
        <v>4636</v>
      </c>
      <c r="R15" s="37" t="s">
        <v>844</v>
      </c>
      <c r="S15" s="37">
        <v>1709</v>
      </c>
      <c r="T15" s="37">
        <v>10069</v>
      </c>
      <c r="U15" s="37">
        <v>9063</v>
      </c>
      <c r="V15" s="37">
        <v>6822</v>
      </c>
      <c r="W15" s="37">
        <v>3583</v>
      </c>
      <c r="X15" s="37">
        <v>59188</v>
      </c>
    </row>
    <row r="16" spans="1:24" ht="40.5" customHeight="1" x14ac:dyDescent="0.25">
      <c r="A16" s="163" t="s">
        <v>1303</v>
      </c>
      <c r="B16" s="158"/>
      <c r="C16" s="158" t="s">
        <v>267</v>
      </c>
      <c r="D16" s="158" t="s">
        <v>832</v>
      </c>
      <c r="E16" s="37">
        <v>39530</v>
      </c>
      <c r="F16" s="37">
        <v>13557</v>
      </c>
      <c r="G16" s="37">
        <v>3931</v>
      </c>
      <c r="H16" s="37">
        <v>4149</v>
      </c>
      <c r="I16" s="37">
        <v>2079</v>
      </c>
      <c r="J16" s="37">
        <v>6727</v>
      </c>
      <c r="K16" s="37">
        <v>3423</v>
      </c>
      <c r="L16" s="37">
        <v>3810</v>
      </c>
      <c r="M16" s="37">
        <v>1855</v>
      </c>
      <c r="N16" s="37">
        <v>38004</v>
      </c>
      <c r="O16" s="37">
        <v>12971</v>
      </c>
      <c r="P16" s="37">
        <v>3703</v>
      </c>
      <c r="Q16" s="27">
        <v>3553</v>
      </c>
      <c r="R16" s="37">
        <v>362</v>
      </c>
      <c r="S16" s="37">
        <v>2012</v>
      </c>
      <c r="T16" s="37">
        <v>6559</v>
      </c>
      <c r="U16" s="37">
        <v>3386</v>
      </c>
      <c r="V16" s="37">
        <v>3694</v>
      </c>
      <c r="W16" s="37">
        <v>1763</v>
      </c>
      <c r="X16" s="27">
        <v>36106.445</v>
      </c>
    </row>
    <row r="17" spans="1:24" ht="81" customHeight="1" x14ac:dyDescent="0.25">
      <c r="A17" s="164" t="s">
        <v>846</v>
      </c>
      <c r="B17" s="158"/>
      <c r="C17" s="158" t="s">
        <v>267</v>
      </c>
      <c r="D17" s="158" t="s">
        <v>832</v>
      </c>
      <c r="E17" s="37">
        <v>38445</v>
      </c>
      <c r="F17" s="37">
        <v>12953</v>
      </c>
      <c r="G17" s="37">
        <v>3781</v>
      </c>
      <c r="H17" s="37">
        <v>4092</v>
      </c>
      <c r="I17" s="37">
        <v>2060</v>
      </c>
      <c r="J17" s="37">
        <v>6638</v>
      </c>
      <c r="K17" s="37">
        <v>3358</v>
      </c>
      <c r="L17" s="37">
        <v>3749</v>
      </c>
      <c r="M17" s="37">
        <v>1814</v>
      </c>
      <c r="N17" s="37">
        <v>37023</v>
      </c>
      <c r="O17" s="37">
        <v>12410</v>
      </c>
      <c r="P17" s="37">
        <v>3569</v>
      </c>
      <c r="Q17" s="37">
        <v>3506</v>
      </c>
      <c r="R17" s="37">
        <v>361</v>
      </c>
      <c r="S17" s="37">
        <v>1997</v>
      </c>
      <c r="T17" s="37">
        <v>6486</v>
      </c>
      <c r="U17" s="37">
        <v>3329</v>
      </c>
      <c r="V17" s="37">
        <v>3640</v>
      </c>
      <c r="W17" s="37">
        <v>1726</v>
      </c>
      <c r="X17" s="27">
        <v>34986</v>
      </c>
    </row>
    <row r="18" spans="1:24" ht="40.5" customHeight="1" x14ac:dyDescent="0.25">
      <c r="A18" s="164" t="s">
        <v>847</v>
      </c>
      <c r="B18" s="158"/>
      <c r="C18" s="158" t="s">
        <v>267</v>
      </c>
      <c r="D18" s="158" t="s">
        <v>836</v>
      </c>
      <c r="E18" s="37">
        <f>SUM(E19:E21)</f>
        <v>38291</v>
      </c>
      <c r="F18" s="37">
        <f t="shared" ref="F18:W18" si="1">SUM(F19:F21)</f>
        <v>12874</v>
      </c>
      <c r="G18" s="37">
        <f t="shared" si="1"/>
        <v>3771</v>
      </c>
      <c r="H18" s="37">
        <f t="shared" si="1"/>
        <v>4075</v>
      </c>
      <c r="I18" s="37">
        <f t="shared" si="1"/>
        <v>2049</v>
      </c>
      <c r="J18" s="37">
        <f t="shared" si="1"/>
        <v>6620</v>
      </c>
      <c r="K18" s="37">
        <f t="shared" si="1"/>
        <v>3350</v>
      </c>
      <c r="L18" s="37">
        <f>SUM(L19:L21)</f>
        <v>3737</v>
      </c>
      <c r="M18" s="37">
        <f t="shared" si="1"/>
        <v>1815</v>
      </c>
      <c r="N18" s="37">
        <f t="shared" si="1"/>
        <v>36886</v>
      </c>
      <c r="O18" s="37">
        <f t="shared" si="1"/>
        <v>12334</v>
      </c>
      <c r="P18" s="37">
        <f t="shared" si="1"/>
        <v>3560</v>
      </c>
      <c r="Q18" s="37">
        <f t="shared" si="1"/>
        <v>3498</v>
      </c>
      <c r="R18" s="37">
        <f t="shared" si="1"/>
        <v>358</v>
      </c>
      <c r="S18" s="37">
        <f t="shared" si="1"/>
        <v>1993</v>
      </c>
      <c r="T18" s="37">
        <f t="shared" si="1"/>
        <v>6467</v>
      </c>
      <c r="U18" s="37">
        <f t="shared" si="1"/>
        <v>3321</v>
      </c>
      <c r="V18" s="37">
        <f t="shared" si="1"/>
        <v>3629</v>
      </c>
      <c r="W18" s="37">
        <f t="shared" si="1"/>
        <v>1726</v>
      </c>
      <c r="X18" s="37">
        <f>SUM(X19:X21)</f>
        <v>35058</v>
      </c>
    </row>
    <row r="19" spans="1:24" ht="20.25" x14ac:dyDescent="0.25">
      <c r="A19" s="165" t="s">
        <v>848</v>
      </c>
      <c r="B19" s="158"/>
      <c r="C19" s="158" t="s">
        <v>267</v>
      </c>
      <c r="D19" s="158" t="s">
        <v>836</v>
      </c>
      <c r="E19" s="37">
        <f t="shared" ref="E19" si="2">SUM(F19:M19)</f>
        <v>28306</v>
      </c>
      <c r="F19" s="37">
        <v>9532</v>
      </c>
      <c r="G19" s="37">
        <v>2742</v>
      </c>
      <c r="H19" s="37">
        <v>2995</v>
      </c>
      <c r="I19" s="37">
        <v>1538</v>
      </c>
      <c r="J19" s="37">
        <v>4978</v>
      </c>
      <c r="K19" s="37">
        <v>2475</v>
      </c>
      <c r="L19" s="37">
        <v>2797</v>
      </c>
      <c r="M19" s="37">
        <v>1249</v>
      </c>
      <c r="N19" s="27">
        <v>27527</v>
      </c>
      <c r="O19" s="27">
        <v>9278</v>
      </c>
      <c r="P19" s="27">
        <v>2601</v>
      </c>
      <c r="Q19" s="27">
        <v>2598</v>
      </c>
      <c r="R19" s="27">
        <v>253</v>
      </c>
      <c r="S19" s="27">
        <v>1503</v>
      </c>
      <c r="T19" s="27">
        <v>4880</v>
      </c>
      <c r="U19" s="27">
        <v>2484</v>
      </c>
      <c r="V19" s="27">
        <v>2741</v>
      </c>
      <c r="W19" s="27">
        <v>1189</v>
      </c>
      <c r="X19" s="37">
        <v>26356</v>
      </c>
    </row>
    <row r="20" spans="1:24" ht="20.25" x14ac:dyDescent="0.25">
      <c r="A20" s="165" t="s">
        <v>849</v>
      </c>
      <c r="B20" s="158"/>
      <c r="C20" s="158" t="s">
        <v>267</v>
      </c>
      <c r="D20" s="158" t="s">
        <v>836</v>
      </c>
      <c r="E20" s="37">
        <v>1349</v>
      </c>
      <c r="F20" s="37">
        <v>363</v>
      </c>
      <c r="G20" s="37">
        <v>148</v>
      </c>
      <c r="H20" s="37">
        <v>142</v>
      </c>
      <c r="I20" s="37">
        <v>133</v>
      </c>
      <c r="J20" s="37">
        <v>217</v>
      </c>
      <c r="K20" s="37">
        <v>147</v>
      </c>
      <c r="L20" s="37">
        <v>129</v>
      </c>
      <c r="M20" s="37">
        <v>70</v>
      </c>
      <c r="N20" s="27">
        <v>1308</v>
      </c>
      <c r="O20" s="27">
        <v>364</v>
      </c>
      <c r="P20" s="27">
        <v>133</v>
      </c>
      <c r="Q20" s="27">
        <v>121</v>
      </c>
      <c r="R20" s="158">
        <v>10</v>
      </c>
      <c r="S20" s="173">
        <v>128</v>
      </c>
      <c r="T20" s="173">
        <v>219</v>
      </c>
      <c r="U20" s="173">
        <v>148</v>
      </c>
      <c r="V20" s="173">
        <v>119</v>
      </c>
      <c r="W20" s="173">
        <v>66</v>
      </c>
      <c r="X20" s="37">
        <v>1234</v>
      </c>
    </row>
    <row r="21" spans="1:24" ht="20.25" x14ac:dyDescent="0.25">
      <c r="A21" s="165" t="s">
        <v>850</v>
      </c>
      <c r="B21" s="158"/>
      <c r="C21" s="158" t="s">
        <v>267</v>
      </c>
      <c r="D21" s="158" t="s">
        <v>836</v>
      </c>
      <c r="E21" s="37">
        <v>8636</v>
      </c>
      <c r="F21" s="37">
        <v>2979</v>
      </c>
      <c r="G21" s="37">
        <v>881</v>
      </c>
      <c r="H21" s="37">
        <v>938</v>
      </c>
      <c r="I21" s="37">
        <v>378</v>
      </c>
      <c r="J21" s="37">
        <v>1425</v>
      </c>
      <c r="K21" s="37">
        <v>728</v>
      </c>
      <c r="L21" s="37">
        <v>811</v>
      </c>
      <c r="M21" s="37">
        <v>496</v>
      </c>
      <c r="N21" s="27">
        <v>8051</v>
      </c>
      <c r="O21" s="27">
        <v>2692</v>
      </c>
      <c r="P21" s="27">
        <v>826</v>
      </c>
      <c r="Q21" s="27">
        <v>779</v>
      </c>
      <c r="R21" s="27">
        <v>95</v>
      </c>
      <c r="S21" s="173">
        <v>362</v>
      </c>
      <c r="T21" s="173">
        <v>1368</v>
      </c>
      <c r="U21" s="173">
        <v>689</v>
      </c>
      <c r="V21" s="173">
        <v>769</v>
      </c>
      <c r="W21" s="173">
        <v>471</v>
      </c>
      <c r="X21" s="37">
        <v>7468</v>
      </c>
    </row>
    <row r="22" spans="1:24" ht="60.75" customHeight="1" x14ac:dyDescent="0.25">
      <c r="A22" s="157" t="s">
        <v>851</v>
      </c>
      <c r="B22" s="158"/>
      <c r="C22" s="158" t="s">
        <v>267</v>
      </c>
      <c r="D22" s="158" t="s">
        <v>93</v>
      </c>
      <c r="E22" s="27">
        <v>28204.079000000002</v>
      </c>
      <c r="F22" s="27">
        <v>14659.46</v>
      </c>
      <c r="G22" s="27">
        <v>2631.8040000000001</v>
      </c>
      <c r="H22" s="27">
        <v>1584.3130000000001</v>
      </c>
      <c r="I22" s="27">
        <v>323.24</v>
      </c>
      <c r="J22" s="27">
        <v>3323.6129999999998</v>
      </c>
      <c r="K22" s="27">
        <v>2493.8449999999998</v>
      </c>
      <c r="L22" s="27">
        <v>2370.2649999999999</v>
      </c>
      <c r="M22" s="27">
        <v>817.53899999999999</v>
      </c>
      <c r="N22" s="27">
        <v>29884.615000000002</v>
      </c>
      <c r="O22" s="27">
        <v>15349.617</v>
      </c>
      <c r="P22" s="27">
        <v>3029.623</v>
      </c>
      <c r="Q22" s="27">
        <v>1610.17</v>
      </c>
      <c r="R22" s="27">
        <v>10.696</v>
      </c>
      <c r="S22" s="27">
        <v>338.44600000000003</v>
      </c>
      <c r="T22" s="27">
        <v>3569.837</v>
      </c>
      <c r="U22" s="27">
        <v>2751.4369999999999</v>
      </c>
      <c r="V22" s="27">
        <v>2281.3429999999998</v>
      </c>
      <c r="W22" s="27">
        <v>943.44600000000003</v>
      </c>
      <c r="X22" s="27">
        <v>27785.305</v>
      </c>
    </row>
    <row r="23" spans="1:24" ht="20.25" customHeight="1" x14ac:dyDescent="0.25">
      <c r="A23" s="157" t="s">
        <v>852</v>
      </c>
      <c r="C23" s="158" t="s">
        <v>853</v>
      </c>
      <c r="D23" s="158" t="s">
        <v>195</v>
      </c>
      <c r="E23" s="27">
        <v>1600</v>
      </c>
      <c r="F23" s="27">
        <v>442</v>
      </c>
      <c r="G23" s="27">
        <v>148</v>
      </c>
      <c r="H23" s="27">
        <v>175</v>
      </c>
      <c r="I23" s="27">
        <v>86</v>
      </c>
      <c r="J23" s="27">
        <v>335</v>
      </c>
      <c r="K23" s="27">
        <v>143</v>
      </c>
      <c r="L23" s="27">
        <v>211</v>
      </c>
      <c r="M23" s="27">
        <v>60</v>
      </c>
      <c r="N23" s="27">
        <v>1589</v>
      </c>
      <c r="O23" s="27">
        <v>442</v>
      </c>
      <c r="P23" s="27">
        <v>149</v>
      </c>
      <c r="Q23" s="27">
        <v>154</v>
      </c>
      <c r="R23" s="27">
        <v>27</v>
      </c>
      <c r="S23" s="27">
        <v>86</v>
      </c>
      <c r="T23" s="27">
        <v>317</v>
      </c>
      <c r="U23" s="27">
        <v>143</v>
      </c>
      <c r="V23" s="27">
        <v>211</v>
      </c>
      <c r="W23" s="27">
        <v>60</v>
      </c>
      <c r="X23" s="27">
        <v>1600</v>
      </c>
    </row>
    <row r="24" spans="1:24" ht="40.5" customHeight="1" x14ac:dyDescent="0.25">
      <c r="A24" s="157" t="s">
        <v>854</v>
      </c>
      <c r="C24" s="158" t="s">
        <v>158</v>
      </c>
      <c r="E24" s="39">
        <f>((1.96^2*0.5^2)/E23)^0.5*100</f>
        <v>2.4500000000000002</v>
      </c>
      <c r="F24" s="39">
        <f>((1.96^2*0.5^2)/F23)^0.5*100</f>
        <v>4.661384642714042</v>
      </c>
      <c r="G24" s="39">
        <f>((1.96^2*0.5^2)/G23)^0.5*100</f>
        <v>8.0555503779625077</v>
      </c>
      <c r="H24" s="39">
        <f t="shared" ref="H24:M24" si="3">((1.96^2*0.5^2)/H23)^0.5*100</f>
        <v>7.4081036709808537</v>
      </c>
      <c r="I24" s="39">
        <f t="shared" si="3"/>
        <v>10.567611773936965</v>
      </c>
      <c r="J24" s="39">
        <f t="shared" si="3"/>
        <v>5.3543119741398995</v>
      </c>
      <c r="K24" s="39">
        <f t="shared" si="3"/>
        <v>8.1951716980694886</v>
      </c>
      <c r="L24" s="39">
        <f t="shared" si="3"/>
        <v>6.7465982300508394</v>
      </c>
      <c r="M24" s="39">
        <f t="shared" si="3"/>
        <v>12.651745597610894</v>
      </c>
      <c r="N24" s="39">
        <v>2.46</v>
      </c>
      <c r="O24" s="39">
        <f>((1.96^2*0.5^2)/O23)^0.5*100</f>
        <v>4.661384642714042</v>
      </c>
      <c r="P24" s="39">
        <f t="shared" ref="P24:W24" si="4">((1.96^2*0.5^2)/P23)^0.5*100</f>
        <v>8.0284728210865968</v>
      </c>
      <c r="Q24" s="39">
        <f t="shared" si="4"/>
        <v>7.8970650474487272</v>
      </c>
      <c r="R24" s="39">
        <f>((1.96^2*0.5^2)/R23)^0.5*100</f>
        <v>18.860108793527775</v>
      </c>
      <c r="S24" s="39">
        <f t="shared" si="4"/>
        <v>10.567611773936965</v>
      </c>
      <c r="T24" s="39">
        <f t="shared" si="4"/>
        <v>5.5042283717569589</v>
      </c>
      <c r="U24" s="39">
        <f t="shared" si="4"/>
        <v>8.1951716980694886</v>
      </c>
      <c r="V24" s="39">
        <f t="shared" si="4"/>
        <v>6.7465982300508394</v>
      </c>
      <c r="W24" s="39">
        <f t="shared" si="4"/>
        <v>12.651745597610894</v>
      </c>
      <c r="X24" s="39">
        <v>2.4500000000000002</v>
      </c>
    </row>
    <row r="25" spans="1:24" ht="40.5" customHeight="1" x14ac:dyDescent="0.25">
      <c r="A25" s="157" t="s">
        <v>855</v>
      </c>
      <c r="C25" s="158" t="s">
        <v>407</v>
      </c>
      <c r="D25" s="158" t="s">
        <v>195</v>
      </c>
      <c r="E25" s="27">
        <v>500</v>
      </c>
      <c r="F25" s="27">
        <v>151</v>
      </c>
      <c r="G25" s="27">
        <v>58</v>
      </c>
      <c r="H25" s="27">
        <v>62</v>
      </c>
      <c r="I25" s="27">
        <v>21</v>
      </c>
      <c r="J25" s="27">
        <v>80</v>
      </c>
      <c r="K25" s="27">
        <v>44</v>
      </c>
      <c r="L25" s="27">
        <v>59</v>
      </c>
      <c r="M25" s="27">
        <v>25</v>
      </c>
      <c r="N25" s="27">
        <v>500</v>
      </c>
      <c r="O25" s="27">
        <v>162</v>
      </c>
      <c r="P25" s="27">
        <v>67</v>
      </c>
      <c r="Q25" s="27">
        <v>33</v>
      </c>
      <c r="R25" s="27">
        <v>0</v>
      </c>
      <c r="S25" s="27">
        <v>6</v>
      </c>
      <c r="T25" s="27">
        <v>117</v>
      </c>
      <c r="U25" s="27">
        <v>44</v>
      </c>
      <c r="V25" s="27">
        <v>56</v>
      </c>
      <c r="W25" s="27">
        <v>15</v>
      </c>
      <c r="X25" s="27">
        <v>500</v>
      </c>
    </row>
    <row r="26" spans="1:24" ht="60.75" customHeight="1" x14ac:dyDescent="0.25">
      <c r="A26" s="157" t="s">
        <v>856</v>
      </c>
      <c r="C26" s="158" t="s">
        <v>158</v>
      </c>
      <c r="E26" s="39">
        <f>((1.96^2*0.5^2)/E25)^0.5*100</f>
        <v>4.3826932358995876</v>
      </c>
      <c r="F26" s="39">
        <f>((1.96^2*0.5^2)/F25)^0.5*100</f>
        <v>7.9751268959573629</v>
      </c>
      <c r="G26" s="39">
        <f t="shared" ref="G26:M26" si="5">((1.96^2*0.5^2)/G25)^0.5*100</f>
        <v>12.86803042025281</v>
      </c>
      <c r="H26" s="39">
        <f t="shared" si="5"/>
        <v>12.446012446018669</v>
      </c>
      <c r="I26" s="39">
        <f t="shared" si="5"/>
        <v>21.385353243127252</v>
      </c>
      <c r="J26" s="39">
        <f t="shared" si="5"/>
        <v>10.956733089748969</v>
      </c>
      <c r="K26" s="39">
        <f t="shared" si="5"/>
        <v>14.774055884310416</v>
      </c>
      <c r="L26" s="39">
        <f t="shared" si="5"/>
        <v>12.758513276120739</v>
      </c>
      <c r="M26" s="39">
        <f t="shared" si="5"/>
        <v>19.600000000000001</v>
      </c>
      <c r="N26" s="39">
        <v>4.38</v>
      </c>
      <c r="O26" s="39">
        <f>((1.96^2*0.5^2)/O25)^0.5*100</f>
        <v>7.6996071729201834</v>
      </c>
      <c r="P26" s="39">
        <f t="shared" ref="P26:W26" si="6">((1.96^2*0.5^2)/P25)^0.5*100</f>
        <v>11.972605546917912</v>
      </c>
      <c r="Q26" s="39">
        <f t="shared" si="6"/>
        <v>17.059610283658387</v>
      </c>
      <c r="R26" s="39" t="s">
        <v>844</v>
      </c>
      <c r="S26" s="39">
        <f t="shared" si="6"/>
        <v>40.008332465458572</v>
      </c>
      <c r="T26" s="39">
        <f t="shared" si="6"/>
        <v>9.0601032050120747</v>
      </c>
      <c r="U26" s="39">
        <f t="shared" si="6"/>
        <v>14.774055884310416</v>
      </c>
      <c r="V26" s="39">
        <f t="shared" si="6"/>
        <v>13.095800853708795</v>
      </c>
      <c r="W26" s="39">
        <f t="shared" si="6"/>
        <v>25.303491195221788</v>
      </c>
      <c r="X26" s="39">
        <v>4.38</v>
      </c>
    </row>
  </sheetData>
  <sheetProtection password="FA90" sheet="1" objects="1" scenarios="1" selectLockedCells="1" selectUnlockedCells="1"/>
  <mergeCells count="4">
    <mergeCell ref="A1:XFD1"/>
    <mergeCell ref="E3:M3"/>
    <mergeCell ref="N3:W3"/>
    <mergeCell ref="X3:X4"/>
  </mergeCells>
  <pageMargins left="0.70866141732283472" right="0.70866141732283472" top="0.74803149606299213" bottom="0.74803149606299213" header="0.31496062992125984" footer="0.31496062992125984"/>
  <pageSetup paperSize="9" scale="24"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Примечания</vt:lpstr>
      <vt:lpstr>1 раздел</vt:lpstr>
      <vt:lpstr>2 раздел</vt:lpstr>
      <vt:lpstr>3 раздел</vt:lpstr>
      <vt:lpstr>4 раздел</vt:lpstr>
      <vt:lpstr>4 раздел-доп.2017</vt:lpstr>
      <vt:lpstr>Справочно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2018-04-19T12:41:26Z</dcterms:created>
  <dcterms:modified xsi:type="dcterms:W3CDTF">2018-07-17T12:37:47Z</dcterms:modified>
</cp:coreProperties>
</file>